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6380" windowHeight="8190" tabRatio="500"/>
  </bookViews>
  <sheets>
    <sheet name="Обоснование" sheetId="1" r:id="rId1"/>
  </sheets>
  <externalReferences>
    <externalReference r:id="rId2"/>
    <externalReference r:id="rId3"/>
    <externalReference r:id="rId4"/>
  </externalReferences>
  <definedNames>
    <definedName name="_xlnm._FilterDatabase" localSheetId="0" hidden="1">Обоснование!$A$17:$AD$281</definedName>
    <definedName name="ДА_НЕТ">[1]Прочее!$A$2:$A$3</definedName>
    <definedName name="длолдо">[2]ОКЕИ!$A$3:#REF!</definedName>
    <definedName name="ЗАКАЗЧИК">[1]ЗАКАЗЧИК!$A$2:$A$102</definedName>
    <definedName name="НЕОБХОДИМОСТЬ_ПУБЛИКАЦИИ">[1]НеобходимостьПубликации!$A$2:$A$3</definedName>
    <definedName name="нет">[2]Прочее!$A$2:$A$3</definedName>
    <definedName name="_xlnm.Print_Area" localSheetId="0">Обоснование!$A$1:$AD$298</definedName>
    <definedName name="ОКАТО">[1]ОКАТО!$A$2:$A$33117</definedName>
    <definedName name="ОКВЭД">[1]ОКВЭД!$A$2:$A$1843</definedName>
    <definedName name="ОКДП">[1]ОКДП!$A$2:$A$45074</definedName>
    <definedName name="ОКЕИ">[1]ОКЕИ!$A$3:$A$116</definedName>
    <definedName name="подгруппа">#REF!</definedName>
    <definedName name="ПРИЧИНА_ЕП">[1]ПричинаЕП!$A$2:$A$31</definedName>
    <definedName name="ПСП_ЦАУК">[1]ПСП_ЦАУК!$A$2:$A$9</definedName>
    <definedName name="СП_ЗАКАЗЧИКА">[1]СП_ЗАКАЗЧИКА!$A$1:$A$100</definedName>
    <definedName name="Список_предприятий">[3]Справочник!$C$2:$C$13</definedName>
    <definedName name="СПОСОБ_ЗАКУПКИ">[1]СпособЗакупки!$A$2:$A$9</definedName>
    <definedName name="СТАВКА_НДС">[1]СТАВКА_НДС!$A$2:$A$6</definedName>
    <definedName name="ТИП_ПЛАНА">'[1]Тип плана'!$A$2:$A$5</definedName>
    <definedName name="ТИП_ПРОГРАММЫ">'[1]Тип программы'!$A$2:$A$6</definedName>
    <definedName name="ФОРМА_ПРОВЕДЕНИЯ">[1]ФормаПроведения!$A$2:$A$3</definedName>
    <definedName name="ЭТП">[1]ЭТП!$A$2</definedName>
  </definedNames>
  <calcPr calcId="125725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AB280" i="1"/>
  <c r="AD280" s="1"/>
  <c r="AA280"/>
  <c r="AB279"/>
  <c r="AD279" s="1"/>
  <c r="AA279"/>
  <c r="AB278"/>
  <c r="AD278" s="1"/>
  <c r="AA278"/>
  <c r="AB277"/>
  <c r="AD277" s="1"/>
  <c r="AA277"/>
  <c r="AB276"/>
  <c r="AD276" s="1"/>
  <c r="AA276"/>
  <c r="AB275"/>
  <c r="AD275" s="1"/>
  <c r="AA275"/>
  <c r="AB274"/>
  <c r="AD274" s="1"/>
  <c r="AA274"/>
  <c r="AB273"/>
  <c r="AD273" s="1"/>
  <c r="AA273"/>
  <c r="AB272"/>
  <c r="AD272" s="1"/>
  <c r="AA272"/>
  <c r="AB271"/>
  <c r="AD271" s="1"/>
  <c r="AA271"/>
  <c r="AB270"/>
  <c r="AD270" s="1"/>
  <c r="AA270"/>
  <c r="AB269"/>
  <c r="AD269" s="1"/>
  <c r="AA269"/>
  <c r="AB268"/>
  <c r="AD268" s="1"/>
  <c r="AA268"/>
  <c r="AB267"/>
  <c r="AD267" s="1"/>
  <c r="AA267"/>
  <c r="AB266"/>
  <c r="AD266" s="1"/>
  <c r="AA266"/>
  <c r="AB265"/>
  <c r="AD265" s="1"/>
  <c r="AA265"/>
  <c r="AB264"/>
  <c r="AD264" s="1"/>
  <c r="AA264"/>
  <c r="AB263"/>
  <c r="AD263" s="1"/>
  <c r="AA263"/>
  <c r="AB262"/>
  <c r="AD262" s="1"/>
  <c r="AA262"/>
  <c r="AB261"/>
  <c r="AD261" s="1"/>
  <c r="AA261"/>
  <c r="AB260"/>
  <c r="AD260" s="1"/>
  <c r="AA260"/>
  <c r="AB259"/>
  <c r="AD259" s="1"/>
  <c r="AA259"/>
  <c r="AB258"/>
  <c r="AD258" s="1"/>
  <c r="AA258"/>
  <c r="AB257"/>
  <c r="AD257" s="1"/>
  <c r="AA257"/>
  <c r="AB256"/>
  <c r="AD256" s="1"/>
  <c r="AA256"/>
  <c r="AB255"/>
  <c r="AD255" s="1"/>
  <c r="AA255"/>
  <c r="AB254"/>
  <c r="AD254" s="1"/>
  <c r="AA254"/>
  <c r="AB253"/>
  <c r="AD253" s="1"/>
  <c r="AA253"/>
  <c r="AB252"/>
  <c r="AD252" s="1"/>
  <c r="AA252"/>
  <c r="AB251"/>
  <c r="AD251" s="1"/>
  <c r="AA251"/>
  <c r="AB250"/>
  <c r="AD250" s="1"/>
  <c r="AA250"/>
  <c r="AB249"/>
  <c r="AD249" s="1"/>
  <c r="AA249"/>
  <c r="AB248"/>
  <c r="AD248" s="1"/>
  <c r="AA248"/>
  <c r="AB247"/>
  <c r="AD247" s="1"/>
  <c r="AA247"/>
  <c r="AB246"/>
  <c r="AD246" s="1"/>
  <c r="AA246"/>
  <c r="AB245"/>
  <c r="AD245" s="1"/>
  <c r="AA245"/>
  <c r="AB244"/>
  <c r="AD244" s="1"/>
  <c r="AA244"/>
  <c r="AB243"/>
  <c r="AD243" s="1"/>
  <c r="AA243"/>
  <c r="AB242"/>
  <c r="AD242" s="1"/>
  <c r="AA242"/>
  <c r="AB241"/>
  <c r="AD241" s="1"/>
  <c r="AA241"/>
  <c r="AB240"/>
  <c r="AD240" s="1"/>
  <c r="AA240"/>
  <c r="AB239"/>
  <c r="AD239" s="1"/>
  <c r="AA239"/>
  <c r="AB238"/>
  <c r="AD238" s="1"/>
  <c r="AA238"/>
  <c r="AB237"/>
  <c r="AD237" s="1"/>
  <c r="AA237"/>
  <c r="AB236"/>
  <c r="AD236" s="1"/>
  <c r="AA236"/>
  <c r="AB235"/>
  <c r="AD235" s="1"/>
  <c r="AA235"/>
  <c r="AB234"/>
  <c r="AD234" s="1"/>
  <c r="AA234"/>
  <c r="AB233"/>
  <c r="AD233" s="1"/>
  <c r="AA233"/>
  <c r="AB232"/>
  <c r="AD232" s="1"/>
  <c r="AA232"/>
  <c r="AB231"/>
  <c r="AD231" s="1"/>
  <c r="AA231"/>
  <c r="AB230"/>
  <c r="AD230" s="1"/>
  <c r="AA230"/>
  <c r="AB229"/>
  <c r="AD229" s="1"/>
  <c r="AA229"/>
  <c r="AB228"/>
  <c r="AD228" s="1"/>
  <c r="AA228"/>
  <c r="AB227"/>
  <c r="AD227" s="1"/>
  <c r="AA227"/>
  <c r="AB226"/>
  <c r="AD226" s="1"/>
  <c r="AA226"/>
  <c r="AB225"/>
  <c r="AD225" s="1"/>
  <c r="AA225"/>
  <c r="AB224"/>
  <c r="AD224" s="1"/>
  <c r="AA224"/>
  <c r="AB223"/>
  <c r="AD223" s="1"/>
  <c r="AA223"/>
  <c r="AB222"/>
  <c r="AD222" s="1"/>
  <c r="AA222"/>
  <c r="AB221"/>
  <c r="AD221" s="1"/>
  <c r="AA221"/>
  <c r="AB220"/>
  <c r="AD220" s="1"/>
  <c r="AA220"/>
  <c r="AB219"/>
  <c r="AD219" s="1"/>
  <c r="AA219"/>
  <c r="AB218"/>
  <c r="AD218" s="1"/>
  <c r="AA218"/>
  <c r="AB217"/>
  <c r="AD217" s="1"/>
  <c r="AA217"/>
  <c r="AB216"/>
  <c r="AD216" s="1"/>
  <c r="AA216"/>
  <c r="AB215"/>
  <c r="AD215" s="1"/>
  <c r="AA215"/>
  <c r="AB214"/>
  <c r="AD214" s="1"/>
  <c r="AA214"/>
  <c r="AB213"/>
  <c r="AD213" s="1"/>
  <c r="AA213"/>
  <c r="AB212"/>
  <c r="AD212" s="1"/>
  <c r="AA212"/>
  <c r="AB211"/>
  <c r="AD211" s="1"/>
  <c r="AA211"/>
  <c r="AB210"/>
  <c r="AD210" s="1"/>
  <c r="AA210"/>
  <c r="AB209"/>
  <c r="AD209" s="1"/>
  <c r="AA209"/>
  <c r="AB208"/>
  <c r="AD208" s="1"/>
  <c r="AA208"/>
  <c r="AB207"/>
  <c r="AD207" s="1"/>
  <c r="AA207"/>
  <c r="AB206"/>
  <c r="AD206" s="1"/>
  <c r="AA206"/>
  <c r="AB205"/>
  <c r="AD205" s="1"/>
  <c r="AA205"/>
  <c r="AB204"/>
  <c r="AD204" s="1"/>
  <c r="AA204"/>
  <c r="AB203"/>
  <c r="AD203" s="1"/>
  <c r="AA203"/>
  <c r="AB202"/>
  <c r="AD202" s="1"/>
  <c r="AA202"/>
  <c r="AB201"/>
  <c r="AD201" s="1"/>
  <c r="AA201"/>
  <c r="AB200"/>
  <c r="AD200" s="1"/>
  <c r="AA200"/>
  <c r="AB199"/>
  <c r="AD199" s="1"/>
  <c r="AA199"/>
  <c r="AB198"/>
  <c r="AD198" s="1"/>
  <c r="AA198"/>
  <c r="AB197"/>
  <c r="AD197" s="1"/>
  <c r="AA197"/>
  <c r="AB196"/>
  <c r="AD196" s="1"/>
  <c r="AA196"/>
  <c r="AB195"/>
  <c r="AD195" s="1"/>
  <c r="AA195"/>
  <c r="AB194"/>
  <c r="AD194" s="1"/>
  <c r="AA194"/>
  <c r="AB193"/>
  <c r="AD193" s="1"/>
  <c r="AA193"/>
  <c r="AB192"/>
  <c r="AD192" s="1"/>
  <c r="AA192"/>
  <c r="AB191"/>
  <c r="AD191" s="1"/>
  <c r="AA191"/>
  <c r="AB190"/>
  <c r="AD190" s="1"/>
  <c r="AA190"/>
  <c r="AB189"/>
  <c r="AD189" s="1"/>
  <c r="AA189"/>
  <c r="AB188"/>
  <c r="AD188" s="1"/>
  <c r="AA188"/>
  <c r="AB187"/>
  <c r="AD187" s="1"/>
  <c r="AA187"/>
  <c r="AB186"/>
  <c r="AD186" s="1"/>
  <c r="AA186"/>
  <c r="AB185"/>
  <c r="AD185" s="1"/>
  <c r="AA185"/>
  <c r="AB184"/>
  <c r="AD184" s="1"/>
  <c r="AA184"/>
  <c r="AB183"/>
  <c r="AD183" s="1"/>
  <c r="AA183"/>
  <c r="AB182"/>
  <c r="AD182" s="1"/>
  <c r="AA182"/>
  <c r="AB181"/>
  <c r="AD181" s="1"/>
  <c r="AA181"/>
  <c r="AB180"/>
  <c r="AD180" s="1"/>
  <c r="AA180"/>
  <c r="AB179"/>
  <c r="AD179" s="1"/>
  <c r="AA179"/>
  <c r="AB178"/>
  <c r="AD178" s="1"/>
  <c r="AA178"/>
  <c r="AB177"/>
  <c r="AD177" s="1"/>
  <c r="AA177"/>
  <c r="AB176"/>
  <c r="AD176" s="1"/>
  <c r="AA176"/>
  <c r="AB175"/>
  <c r="AD175" s="1"/>
  <c r="AA175"/>
  <c r="AB174"/>
  <c r="AD174" s="1"/>
  <c r="AA174"/>
  <c r="AB173"/>
  <c r="AD173" s="1"/>
  <c r="AA173"/>
  <c r="AB172"/>
  <c r="AD172" s="1"/>
  <c r="AA172"/>
  <c r="AB171"/>
  <c r="AD171" s="1"/>
  <c r="AA171"/>
  <c r="AB170"/>
  <c r="AD170" s="1"/>
  <c r="AA170"/>
  <c r="AB169"/>
  <c r="AD169" s="1"/>
  <c r="AA169"/>
  <c r="AB168"/>
  <c r="AD168" s="1"/>
  <c r="AA168"/>
  <c r="AB167"/>
  <c r="AD167" s="1"/>
  <c r="AA167"/>
  <c r="AB166"/>
  <c r="AD166" s="1"/>
  <c r="AA166"/>
  <c r="AB165"/>
  <c r="AD165" s="1"/>
  <c r="AA165"/>
  <c r="AB164"/>
  <c r="AD164" s="1"/>
  <c r="AA164"/>
  <c r="AB163"/>
  <c r="AD163" s="1"/>
  <c r="AA163"/>
  <c r="AB162"/>
  <c r="AD162" s="1"/>
  <c r="AA162"/>
  <c r="AB161"/>
  <c r="AD161" s="1"/>
  <c r="AA161"/>
  <c r="AB160"/>
  <c r="AD160" s="1"/>
  <c r="AA160"/>
  <c r="AB159"/>
  <c r="AD159" s="1"/>
  <c r="AA159"/>
  <c r="AB158"/>
  <c r="AD158" s="1"/>
  <c r="AA158"/>
  <c r="AB157"/>
  <c r="AD157" s="1"/>
  <c r="AA157"/>
  <c r="AB156"/>
  <c r="AD156" s="1"/>
  <c r="AA156"/>
  <c r="AB155"/>
  <c r="AD155" s="1"/>
  <c r="AA155"/>
  <c r="AB154"/>
  <c r="AD154" s="1"/>
  <c r="AA154"/>
  <c r="AB153"/>
  <c r="AD153" s="1"/>
  <c r="AA153"/>
  <c r="AB152"/>
  <c r="AD152" s="1"/>
  <c r="AA152"/>
  <c r="AB151"/>
  <c r="AD151" s="1"/>
  <c r="AA151"/>
  <c r="AB150"/>
  <c r="AD150" s="1"/>
  <c r="AA150"/>
  <c r="AB149"/>
  <c r="AD149" s="1"/>
  <c r="AA149"/>
  <c r="AB148"/>
  <c r="AD148" s="1"/>
  <c r="AA148"/>
  <c r="AB147"/>
  <c r="AD147" s="1"/>
  <c r="AA147"/>
  <c r="AB146"/>
  <c r="AD146" s="1"/>
  <c r="AA146"/>
  <c r="AB145"/>
  <c r="AD145" s="1"/>
  <c r="AA145"/>
  <c r="AB144"/>
  <c r="AD144" s="1"/>
  <c r="AA144"/>
  <c r="AB143"/>
  <c r="AD143" s="1"/>
  <c r="AA143"/>
  <c r="AB142"/>
  <c r="AD142" s="1"/>
  <c r="AA142"/>
  <c r="AB141"/>
  <c r="AD141" s="1"/>
  <c r="AA141"/>
  <c r="AB140"/>
  <c r="AD140" s="1"/>
  <c r="AA140"/>
  <c r="AB139"/>
  <c r="AD139" s="1"/>
  <c r="AA139"/>
  <c r="AB138"/>
  <c r="AD138" s="1"/>
  <c r="AA138"/>
  <c r="AB137"/>
  <c r="AD137" s="1"/>
  <c r="AA137"/>
  <c r="AB136"/>
  <c r="AD136" s="1"/>
  <c r="AA136"/>
  <c r="AB135"/>
  <c r="AD135" s="1"/>
  <c r="AA135"/>
  <c r="AB134"/>
  <c r="AD134" s="1"/>
  <c r="AA134"/>
  <c r="AB133"/>
  <c r="AD133" s="1"/>
  <c r="AA133"/>
  <c r="AB132"/>
  <c r="AD132" s="1"/>
  <c r="AA132"/>
  <c r="AB131"/>
  <c r="AD131" s="1"/>
  <c r="AA131"/>
  <c r="AB130"/>
  <c r="AD130" s="1"/>
  <c r="AA130"/>
  <c r="AB129"/>
  <c r="AD129" s="1"/>
  <c r="AA129"/>
  <c r="AB128"/>
  <c r="AD128" s="1"/>
  <c r="AA128"/>
  <c r="AB127"/>
  <c r="AD127" s="1"/>
  <c r="AA127"/>
  <c r="AB126"/>
  <c r="AD126" s="1"/>
  <c r="AA126"/>
  <c r="AB125"/>
  <c r="AD125" s="1"/>
  <c r="AA125"/>
  <c r="AB124"/>
  <c r="AD124" s="1"/>
  <c r="AA124"/>
  <c r="AB123"/>
  <c r="AD123" s="1"/>
  <c r="AA123"/>
  <c r="AB122"/>
  <c r="AD122" s="1"/>
  <c r="AA122"/>
  <c r="AB121"/>
  <c r="AD121" s="1"/>
  <c r="AA121"/>
  <c r="AB120"/>
  <c r="AD120" s="1"/>
  <c r="AA120"/>
  <c r="AB119"/>
  <c r="AD119" s="1"/>
  <c r="AA119"/>
  <c r="AB118"/>
  <c r="AD118" s="1"/>
  <c r="AA118"/>
  <c r="AB117"/>
  <c r="AD117" s="1"/>
  <c r="AA117"/>
  <c r="AB116"/>
  <c r="AD116" s="1"/>
  <c r="AA116"/>
  <c r="AB115"/>
  <c r="AD115" s="1"/>
  <c r="AA115"/>
  <c r="AB114"/>
  <c r="AD114" s="1"/>
  <c r="AA114"/>
  <c r="AB113"/>
  <c r="AD113" s="1"/>
  <c r="AA113"/>
  <c r="AB112"/>
  <c r="AD112" s="1"/>
  <c r="AA112"/>
  <c r="AB111"/>
  <c r="AD111" s="1"/>
  <c r="AA111"/>
  <c r="AB110"/>
  <c r="AD110" s="1"/>
  <c r="AA110"/>
  <c r="AB109"/>
  <c r="AD109" s="1"/>
  <c r="AA109"/>
  <c r="AB108"/>
  <c r="AD108" s="1"/>
  <c r="AA108"/>
  <c r="AB107"/>
  <c r="AD107" s="1"/>
  <c r="AA107"/>
  <c r="AB106"/>
  <c r="AD106" s="1"/>
  <c r="AA106"/>
  <c r="AB105"/>
  <c r="AD105" s="1"/>
  <c r="AA105"/>
  <c r="AB104"/>
  <c r="AD104" s="1"/>
  <c r="AA104"/>
  <c r="AB103"/>
  <c r="AD103" s="1"/>
  <c r="AA103"/>
  <c r="AB102"/>
  <c r="AD102" s="1"/>
  <c r="AA102"/>
  <c r="AB101"/>
  <c r="AD101" s="1"/>
  <c r="AA101"/>
  <c r="AB100"/>
  <c r="AA100"/>
  <c r="AB99"/>
  <c r="AC99" s="1"/>
  <c r="AA99"/>
  <c r="AB98"/>
  <c r="AC98" s="1"/>
  <c r="AA98"/>
  <c r="AD97"/>
  <c r="AB97"/>
  <c r="AC97" s="1"/>
  <c r="AA97"/>
  <c r="AB96"/>
  <c r="AC96" s="1"/>
  <c r="AA96"/>
  <c r="AB95"/>
  <c r="AC95" s="1"/>
  <c r="AA95"/>
  <c r="AB94"/>
  <c r="AC94" s="1"/>
  <c r="AA94"/>
  <c r="AD93"/>
  <c r="AB93"/>
  <c r="AC93" s="1"/>
  <c r="AA93"/>
  <c r="AB92"/>
  <c r="AC92" s="1"/>
  <c r="AA92"/>
  <c r="AB91"/>
  <c r="AC91" s="1"/>
  <c r="AA91"/>
  <c r="AB90"/>
  <c r="AC90" s="1"/>
  <c r="AA90"/>
  <c r="AD89"/>
  <c r="AB89"/>
  <c r="AC89" s="1"/>
  <c r="AA89"/>
  <c r="AB88"/>
  <c r="AC88" s="1"/>
  <c r="AA88"/>
  <c r="AB87"/>
  <c r="AC87" s="1"/>
  <c r="AA87"/>
  <c r="AB86"/>
  <c r="AC86" s="1"/>
  <c r="AA86"/>
  <c r="AD85"/>
  <c r="AB85"/>
  <c r="AC85" s="1"/>
  <c r="AA85"/>
  <c r="AB84"/>
  <c r="AC84" s="1"/>
  <c r="AA84"/>
  <c r="AB83"/>
  <c r="AC83" s="1"/>
  <c r="AA83"/>
  <c r="AB82"/>
  <c r="AC82" s="1"/>
  <c r="AA82"/>
  <c r="AD81"/>
  <c r="AB81"/>
  <c r="AC81" s="1"/>
  <c r="AA81"/>
  <c r="AB80"/>
  <c r="AC80" s="1"/>
  <c r="AA80"/>
  <c r="AB79"/>
  <c r="AC79" s="1"/>
  <c r="AA79"/>
  <c r="AB78"/>
  <c r="AC78" s="1"/>
  <c r="AA78"/>
  <c r="AD77"/>
  <c r="AB77"/>
  <c r="AC77" s="1"/>
  <c r="AA77"/>
  <c r="AB76"/>
  <c r="AC76" s="1"/>
  <c r="AA76"/>
  <c r="AB75"/>
  <c r="AC75" s="1"/>
  <c r="AA75"/>
  <c r="AB74"/>
  <c r="AC74" s="1"/>
  <c r="AA74"/>
  <c r="AD73"/>
  <c r="AB73"/>
  <c r="AC73" s="1"/>
  <c r="AA73"/>
  <c r="AB72"/>
  <c r="AC72" s="1"/>
  <c r="AA72"/>
  <c r="AB71"/>
  <c r="AC71" s="1"/>
  <c r="AA71"/>
  <c r="AB70"/>
  <c r="AC70" s="1"/>
  <c r="AA70"/>
  <c r="AD69"/>
  <c r="AB69"/>
  <c r="AC69" s="1"/>
  <c r="AA69"/>
  <c r="AB68"/>
  <c r="AC68" s="1"/>
  <c r="AA68"/>
  <c r="AB67"/>
  <c r="AC67" s="1"/>
  <c r="AA67"/>
  <c r="AB66"/>
  <c r="AC66" s="1"/>
  <c r="AA66"/>
  <c r="AD65"/>
  <c r="AB65"/>
  <c r="AC65" s="1"/>
  <c r="AA65"/>
  <c r="AB64"/>
  <c r="AC64" s="1"/>
  <c r="AA64"/>
  <c r="AB63"/>
  <c r="AC63" s="1"/>
  <c r="AA63"/>
  <c r="AB62"/>
  <c r="AC62" s="1"/>
  <c r="AA62"/>
  <c r="AD61"/>
  <c r="AB61"/>
  <c r="AC61" s="1"/>
  <c r="AA61"/>
  <c r="AB60"/>
  <c r="AC60" s="1"/>
  <c r="AA60"/>
  <c r="K59"/>
  <c r="AA59" s="1"/>
  <c r="AA58"/>
  <c r="K58"/>
  <c r="AB58" s="1"/>
  <c r="AD58" s="1"/>
  <c r="K57"/>
  <c r="AA57" s="1"/>
  <c r="K56"/>
  <c r="AB56" s="1"/>
  <c r="AD56" s="1"/>
  <c r="K55"/>
  <c r="AA55" s="1"/>
  <c r="AA54"/>
  <c r="K54"/>
  <c r="AB54" s="1"/>
  <c r="AD54" s="1"/>
  <c r="K53"/>
  <c r="AA53" s="1"/>
  <c r="K52"/>
  <c r="AB52" s="1"/>
  <c r="AD52" s="1"/>
  <c r="K51"/>
  <c r="AA51" s="1"/>
  <c r="AA50"/>
  <c r="K50"/>
  <c r="AB50" s="1"/>
  <c r="AD50" s="1"/>
  <c r="K49"/>
  <c r="AA49" s="1"/>
  <c r="K48"/>
  <c r="AB48" s="1"/>
  <c r="AD48" s="1"/>
  <c r="K47"/>
  <c r="AA47" s="1"/>
  <c r="AA46"/>
  <c r="K46"/>
  <c r="AB46" s="1"/>
  <c r="AD46" s="1"/>
  <c r="K45"/>
  <c r="AA45" s="1"/>
  <c r="K44"/>
  <c r="AB44" s="1"/>
  <c r="AD44" s="1"/>
  <c r="K43"/>
  <c r="AA43" s="1"/>
  <c r="AA42"/>
  <c r="K42"/>
  <c r="AB42" s="1"/>
  <c r="K41"/>
  <c r="AA41" s="1"/>
  <c r="K40"/>
  <c r="AB40" s="1"/>
  <c r="K39"/>
  <c r="AA39" s="1"/>
  <c r="AA38"/>
  <c r="K38"/>
  <c r="AB38" s="1"/>
  <c r="K37"/>
  <c r="AA37" s="1"/>
  <c r="K36"/>
  <c r="AB36" s="1"/>
  <c r="K35"/>
  <c r="AA35" s="1"/>
  <c r="AA34"/>
  <c r="K34"/>
  <c r="AB34" s="1"/>
  <c r="K33"/>
  <c r="AA33" s="1"/>
  <c r="K32"/>
  <c r="AB32" s="1"/>
  <c r="K31"/>
  <c r="AA31" s="1"/>
  <c r="AA30"/>
  <c r="K30"/>
  <c r="AB30" s="1"/>
  <c r="K29"/>
  <c r="AA29" s="1"/>
  <c r="K28"/>
  <c r="AB28" s="1"/>
  <c r="K27"/>
  <c r="AA27" s="1"/>
  <c r="AA26"/>
  <c r="K26"/>
  <c r="AB26" s="1"/>
  <c r="K25"/>
  <c r="AA25" s="1"/>
  <c r="K24"/>
  <c r="AB24" s="1"/>
  <c r="K23"/>
  <c r="AA23" s="1"/>
  <c r="AA22"/>
  <c r="K22"/>
  <c r="AB22" s="1"/>
  <c r="K21"/>
  <c r="AA21" s="1"/>
  <c r="K20"/>
  <c r="AB20" s="1"/>
  <c r="K19"/>
  <c r="AA19" s="1"/>
  <c r="AA18"/>
  <c r="K18"/>
  <c r="AB18" s="1"/>
  <c r="AA20" l="1"/>
  <c r="AA24"/>
  <c r="AA28"/>
  <c r="AA32"/>
  <c r="AA36"/>
  <c r="AA40"/>
  <c r="AA44"/>
  <c r="AA48"/>
  <c r="AA52"/>
  <c r="AA56"/>
  <c r="AD63"/>
  <c r="AD67"/>
  <c r="AD71"/>
  <c r="AD75"/>
  <c r="AD79"/>
  <c r="AD83"/>
  <c r="AD87"/>
  <c r="AD91"/>
  <c r="AD95"/>
  <c r="AD99"/>
  <c r="AD22"/>
  <c r="AC22"/>
  <c r="AD26"/>
  <c r="AC26"/>
  <c r="AD30"/>
  <c r="AC30"/>
  <c r="AD34"/>
  <c r="AC34"/>
  <c r="AD38"/>
  <c r="AC38"/>
  <c r="AD42"/>
  <c r="AC42"/>
  <c r="AD18"/>
  <c r="AC18"/>
  <c r="AD20"/>
  <c r="AC20"/>
  <c r="AD24"/>
  <c r="AC24"/>
  <c r="AD28"/>
  <c r="AC28"/>
  <c r="AD32"/>
  <c r="AC32"/>
  <c r="AD36"/>
  <c r="AC36"/>
  <c r="AD40"/>
  <c r="AC40"/>
  <c r="AD100"/>
  <c r="AC100"/>
  <c r="AB19"/>
  <c r="AB21"/>
  <c r="AB23"/>
  <c r="AB25"/>
  <c r="AB33"/>
  <c r="AB37"/>
  <c r="AB39"/>
  <c r="AB27"/>
  <c r="AB29"/>
  <c r="AB31"/>
  <c r="AB35"/>
  <c r="AB41"/>
  <c r="AB43"/>
  <c r="AC44"/>
  <c r="AB45"/>
  <c r="AC46"/>
  <c r="AB47"/>
  <c r="AC48"/>
  <c r="AB49"/>
  <c r="AC50"/>
  <c r="AB51"/>
  <c r="AC52"/>
  <c r="AB53"/>
  <c r="AC54"/>
  <c r="AB55"/>
  <c r="AC56"/>
  <c r="AB57"/>
  <c r="AC58"/>
  <c r="AB59"/>
  <c r="AD60"/>
  <c r="AD62"/>
  <c r="AD64"/>
  <c r="AD66"/>
  <c r="AD68"/>
  <c r="AD70"/>
  <c r="AD72"/>
  <c r="AD74"/>
  <c r="AD76"/>
  <c r="AD78"/>
  <c r="AD80"/>
  <c r="AD82"/>
  <c r="AD84"/>
  <c r="AD86"/>
  <c r="AD88"/>
  <c r="AD90"/>
  <c r="AD92"/>
  <c r="AD94"/>
  <c r="AD96"/>
  <c r="AD98"/>
  <c r="AC101"/>
  <c r="AC102"/>
  <c r="AC103"/>
  <c r="AC104"/>
  <c r="AC105"/>
  <c r="AC106"/>
  <c r="AC107"/>
  <c r="AC108"/>
  <c r="AC109"/>
  <c r="AC110"/>
  <c r="AC111"/>
  <c r="AC112"/>
  <c r="AC113"/>
  <c r="AC114"/>
  <c r="AC115"/>
  <c r="AC116"/>
  <c r="AC117"/>
  <c r="AC118"/>
  <c r="AC119"/>
  <c r="AC120"/>
  <c r="AC121"/>
  <c r="AC122"/>
  <c r="AC123"/>
  <c r="AC124"/>
  <c r="AC125"/>
  <c r="AC126"/>
  <c r="AC127"/>
  <c r="AC128"/>
  <c r="AC129"/>
  <c r="AC130"/>
  <c r="AC131"/>
  <c r="AC132"/>
  <c r="AC133"/>
  <c r="AC134"/>
  <c r="AC135"/>
  <c r="AC136"/>
  <c r="AC137"/>
  <c r="AC138"/>
  <c r="AC139"/>
  <c r="AC140"/>
  <c r="AC141"/>
  <c r="AC142"/>
  <c r="AC143"/>
  <c r="AC144"/>
  <c r="AC145"/>
  <c r="AC146"/>
  <c r="AC147"/>
  <c r="AC148"/>
  <c r="AC149"/>
  <c r="AC150"/>
  <c r="AC151"/>
  <c r="AC152"/>
  <c r="AC153"/>
  <c r="AC154"/>
  <c r="AC155"/>
  <c r="AC156"/>
  <c r="AC157"/>
  <c r="AC158"/>
  <c r="AC159"/>
  <c r="AC160"/>
  <c r="AC161"/>
  <c r="AC162"/>
  <c r="AC163"/>
  <c r="AC164"/>
  <c r="AC165"/>
  <c r="AC166"/>
  <c r="AC167"/>
  <c r="AC168"/>
  <c r="AC169"/>
  <c r="AC170"/>
  <c r="AC171"/>
  <c r="AC172"/>
  <c r="AC173"/>
  <c r="AC174"/>
  <c r="AC175"/>
  <c r="AC176"/>
  <c r="AC177"/>
  <c r="AC178"/>
  <c r="AC179"/>
  <c r="AC180"/>
  <c r="AC181"/>
  <c r="AC182"/>
  <c r="AC183"/>
  <c r="AC184"/>
  <c r="AC185"/>
  <c r="AC186"/>
  <c r="AC187"/>
  <c r="AC188"/>
  <c r="AC189"/>
  <c r="AC190"/>
  <c r="AC191"/>
  <c r="AC192"/>
  <c r="AC193"/>
  <c r="AC194"/>
  <c r="AC195"/>
  <c r="AC196"/>
  <c r="AC197"/>
  <c r="AC198"/>
  <c r="AC199"/>
  <c r="AC200"/>
  <c r="AC201"/>
  <c r="AC202"/>
  <c r="AC203"/>
  <c r="AC204"/>
  <c r="AC205"/>
  <c r="AC206"/>
  <c r="AC207"/>
  <c r="AC208"/>
  <c r="AC209"/>
  <c r="AC210"/>
  <c r="AC211"/>
  <c r="AC212"/>
  <c r="AC213"/>
  <c r="AC214"/>
  <c r="AC215"/>
  <c r="AC216"/>
  <c r="AC217"/>
  <c r="AC218"/>
  <c r="AC219"/>
  <c r="AC220"/>
  <c r="AC221"/>
  <c r="AC222"/>
  <c r="AC223"/>
  <c r="AC224"/>
  <c r="AC225"/>
  <c r="AC226"/>
  <c r="AC227"/>
  <c r="AC228"/>
  <c r="AC229"/>
  <c r="AC230"/>
  <c r="AC231"/>
  <c r="AC232"/>
  <c r="AC233"/>
  <c r="AC234"/>
  <c r="AC235"/>
  <c r="AC236"/>
  <c r="AC237"/>
  <c r="AC238"/>
  <c r="AC239"/>
  <c r="AC240"/>
  <c r="AC241"/>
  <c r="AC242"/>
  <c r="AC243"/>
  <c r="AC244"/>
  <c r="AC245"/>
  <c r="AC246"/>
  <c r="AC247"/>
  <c r="AC248"/>
  <c r="AC249"/>
  <c r="AC250"/>
  <c r="AC251"/>
  <c r="AC252"/>
  <c r="AC253"/>
  <c r="AC254"/>
  <c r="AC255"/>
  <c r="AC256"/>
  <c r="AC257"/>
  <c r="AC258"/>
  <c r="AC259"/>
  <c r="AC260"/>
  <c r="AC261"/>
  <c r="AC262"/>
  <c r="AC263"/>
  <c r="AC264"/>
  <c r="AC265"/>
  <c r="AC266"/>
  <c r="AC267"/>
  <c r="AC268"/>
  <c r="AC269"/>
  <c r="AC270"/>
  <c r="AC271"/>
  <c r="AC272"/>
  <c r="AC273"/>
  <c r="AC274"/>
  <c r="AC275"/>
  <c r="AC276"/>
  <c r="AC277"/>
  <c r="AC278"/>
  <c r="AC279"/>
  <c r="AC280"/>
  <c r="AC59" l="1"/>
  <c r="AD59"/>
  <c r="AC57"/>
  <c r="AD57"/>
  <c r="AC55"/>
  <c r="AD55"/>
  <c r="AC53"/>
  <c r="AD53"/>
  <c r="AC51"/>
  <c r="AD51"/>
  <c r="AC49"/>
  <c r="AD49"/>
  <c r="AC47"/>
  <c r="AD47"/>
  <c r="AC45"/>
  <c r="AD45"/>
  <c r="AC43"/>
  <c r="AD43"/>
  <c r="AC35"/>
  <c r="AD35"/>
  <c r="AC29"/>
  <c r="AD29"/>
  <c r="AC39"/>
  <c r="AD39"/>
  <c r="AC33"/>
  <c r="AD33"/>
  <c r="AC23"/>
  <c r="AD23"/>
  <c r="AC19"/>
  <c r="AC281" s="1"/>
  <c r="AD19"/>
  <c r="AC41"/>
  <c r="AD41"/>
  <c r="AC31"/>
  <c r="AD31"/>
  <c r="AC27"/>
  <c r="AD27"/>
  <c r="AC37"/>
  <c r="AD37"/>
  <c r="AC25"/>
  <c r="AD25"/>
  <c r="AC21"/>
  <c r="AD21"/>
</calcChain>
</file>

<file path=xl/comments1.xml><?xml version="1.0" encoding="utf-8"?>
<comments xmlns="http://schemas.openxmlformats.org/spreadsheetml/2006/main">
  <authors>
    <author/>
  </authors>
  <commentList>
    <comment ref="Q53" author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R53" author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S53" author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T53" author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U53" author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Q54" author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R54" author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S54" author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T54" author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U54" author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Q55" author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R55" author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S55" author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T55" author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U55" author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Q56" author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R56" author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S56" author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T56" author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U56" author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Q57" author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R57" author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S57" author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T57" author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U57" author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Q58" author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R58" author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S58" author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T58" author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U58" author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Q59" author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R59" author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S59" author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T59" author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U59" author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</commentList>
</comments>
</file>

<file path=xl/sharedStrings.xml><?xml version="1.0" encoding="utf-8"?>
<sst xmlns="http://schemas.openxmlformats.org/spreadsheetml/2006/main" count="866" uniqueCount="602">
  <si>
    <t>Приложение №3</t>
  </si>
  <si>
    <t>к Положению о закупке товаров, рабо, услуг</t>
  </si>
  <si>
    <t>для нужд Управляемых обществ ООО "РКС-Холдинг"</t>
  </si>
  <si>
    <t>Исходные данные о потребности:</t>
  </si>
  <si>
    <t xml:space="preserve">Наименование Общества - Заказчика </t>
  </si>
  <si>
    <t>ООО "Самарские коммунальные системы"</t>
  </si>
  <si>
    <t>Код группы/подгруппы</t>
  </si>
  <si>
    <t>З/ЗЗ</t>
  </si>
  <si>
    <t>Наименование подгруппы</t>
  </si>
  <si>
    <t>З/ч к легковым автомобилям</t>
  </si>
  <si>
    <t>Наименование группы</t>
  </si>
  <si>
    <t>Автоспецтехника</t>
  </si>
  <si>
    <t>Предмет закупки</t>
  </si>
  <si>
    <t>Запасные части для а/м УАЗ</t>
  </si>
  <si>
    <t>Место поставки, выполнения работ или оказания услуг</t>
  </si>
  <si>
    <t>г. Самара</t>
  </si>
  <si>
    <t>Указать доп.затраты включаемые в цену договора (транспортные расходы, повышенная гарантия, обучение и т.п.)</t>
  </si>
  <si>
    <t>Транспортные расходы</t>
  </si>
  <si>
    <t>№ п/п</t>
  </si>
  <si>
    <t>Код ЕНС</t>
  </si>
  <si>
    <t>Наименование потребности</t>
  </si>
  <si>
    <t>Ед. изм</t>
  </si>
  <si>
    <t>Кол-во к поставке</t>
  </si>
  <si>
    <t>Источник № 1 "Цены текущих договоров _______ года"</t>
  </si>
  <si>
    <t>Цп:
Цена закупки по текущему договору (если текущий договор заключен в предыдущем отчетном периоде с учетом индекса-дефлятора), руб. без НДС</t>
  </si>
  <si>
    <r>
      <rPr>
        <b/>
        <sz val="14"/>
        <rFont val="Times New Roman"/>
        <family val="1"/>
        <charset val="204"/>
      </rPr>
      <t xml:space="preserve"> </t>
    </r>
    <r>
      <rPr>
        <b/>
        <sz val="10"/>
        <rFont val="Times New Roman"/>
        <family val="1"/>
        <charset val="204"/>
      </rPr>
      <t>Текущие рыночные предложения (руб/ед. изм.), без НДС (допускается не заполнять по нецентрализованным закупкам при наличии цены предыдущего года)</t>
    </r>
  </si>
  <si>
    <t xml:space="preserve">n - количество значений, используемых в расчете </t>
  </si>
  <si>
    <r>
      <rPr>
        <b/>
        <sz val="14"/>
        <rFont val="Times New Roman"/>
        <family val="1"/>
        <charset val="204"/>
      </rPr>
      <t xml:space="preserve">НМЦ: 
</t>
    </r>
    <r>
      <rPr>
        <b/>
        <sz val="10"/>
        <rFont val="Times New Roman"/>
        <family val="1"/>
        <charset val="204"/>
      </rPr>
      <t xml:space="preserve">Средняя цена руб. за ед. изм. </t>
    </r>
    <r>
      <rPr>
        <b/>
        <sz val="10"/>
        <color rgb="FFFF0000"/>
        <rFont val="Times New Roman"/>
        <family val="1"/>
        <charset val="204"/>
      </rPr>
      <t xml:space="preserve">без </t>
    </r>
    <r>
      <rPr>
        <b/>
        <sz val="10"/>
        <rFont val="Times New Roman"/>
        <family val="1"/>
        <charset val="204"/>
      </rPr>
      <t xml:space="preserve">НДС </t>
    </r>
  </si>
  <si>
    <r>
      <rPr>
        <b/>
        <sz val="10"/>
        <rFont val="Times New Roman"/>
        <family val="1"/>
        <charset val="204"/>
      </rPr>
      <t xml:space="preserve">Расчет  стоимости согласно НМЦ по формуле,  руб. </t>
    </r>
    <r>
      <rPr>
        <b/>
        <sz val="10"/>
        <color rgb="FFFF0000"/>
        <rFont val="Times New Roman"/>
        <family val="1"/>
        <charset val="204"/>
      </rPr>
      <t xml:space="preserve">без </t>
    </r>
    <r>
      <rPr>
        <b/>
        <sz val="10"/>
        <rFont val="Times New Roman"/>
        <family val="1"/>
        <charset val="204"/>
      </rPr>
      <t>НДС</t>
    </r>
  </si>
  <si>
    <r>
      <rPr>
        <b/>
        <sz val="10"/>
        <color rgb="FF000000"/>
        <rFont val="Times New Roman"/>
        <family val="1"/>
        <charset val="204"/>
      </rPr>
      <t xml:space="preserve">Коэффициент вариации цен V (%)           </t>
    </r>
    <r>
      <rPr>
        <i/>
        <sz val="10"/>
        <color rgb="FF000000"/>
        <rFont val="Times New Roman"/>
        <family val="1"/>
        <charset val="204"/>
      </rPr>
      <t xml:space="preserve">        </t>
    </r>
    <r>
      <rPr>
        <i/>
        <sz val="10"/>
        <color rgb="FFFF0000"/>
        <rFont val="Times New Roman"/>
        <family val="1"/>
        <charset val="204"/>
      </rPr>
      <t xml:space="preserve"> (не должен превышать 33%)</t>
    </r>
  </si>
  <si>
    <t>цена за ед.изм. без НДС</t>
  </si>
  <si>
    <t>№  договора</t>
  </si>
  <si>
    <t>дата  договора</t>
  </si>
  <si>
    <t>Наименование контрагента</t>
  </si>
  <si>
    <t>Источник № 2 "Предложения от потенциальных контрагентов"</t>
  </si>
  <si>
    <t>Источник № 3 "Данные реестра договоров  http://www.zakupki.gov.ru"</t>
  </si>
  <si>
    <t>Источник № 4 "Данные из открытых источников: прайс-листы из сети Интернет"</t>
  </si>
  <si>
    <t>Поставщик 4</t>
  </si>
  <si>
    <t>Поставщик 5</t>
  </si>
  <si>
    <t xml:space="preserve">номер извещения 1 </t>
  </si>
  <si>
    <t>номер извещения 2</t>
  </si>
  <si>
    <t>номер извещения 3</t>
  </si>
  <si>
    <t>номер извещения 4</t>
  </si>
  <si>
    <t>номер извещения 5</t>
  </si>
  <si>
    <t>адрес сайта 1</t>
  </si>
  <si>
    <t>адрес сайта 2</t>
  </si>
  <si>
    <t>адрес сайта 3</t>
  </si>
  <si>
    <t>адрес сайта 4</t>
  </si>
  <si>
    <t>адрес сайта 5</t>
  </si>
  <si>
    <t>12.4.</t>
  </si>
  <si>
    <t>12.5.</t>
  </si>
  <si>
    <t>12.6.</t>
  </si>
  <si>
    <t>12.7.</t>
  </si>
  <si>
    <t>12.8.</t>
  </si>
  <si>
    <t>12.9.</t>
  </si>
  <si>
    <t>12.10.</t>
  </si>
  <si>
    <t>12.11.</t>
  </si>
  <si>
    <t>12.12.</t>
  </si>
  <si>
    <t>12.13.</t>
  </si>
  <si>
    <t>12.14.</t>
  </si>
  <si>
    <t>12.15.</t>
  </si>
  <si>
    <t>ЗЗ000008</t>
  </si>
  <si>
    <t>Ремень 1220 б/ГУР 406 АС /Кат.№ 00406-00-1308020-000</t>
  </si>
  <si>
    <t>шт</t>
  </si>
  <si>
    <t>ЗЗ000033</t>
  </si>
  <si>
    <t>Лампа фарная (шар) автомобильная 55вт</t>
  </si>
  <si>
    <t>ЗЗ000036</t>
  </si>
  <si>
    <t>Фильтр тонкой очистки 2101-89 LUX-OIL с отстойником</t>
  </si>
  <si>
    <t>ЗЗ000047</t>
  </si>
  <si>
    <t>Бачок тормозной 01 ВАЗ21011-3505100</t>
  </si>
  <si>
    <t>ЗЗ000050</t>
  </si>
  <si>
    <t>Заклепка тормозных колодок УАЗ 293910-п (96 шт)</t>
  </si>
  <si>
    <t>ЗЗ000061</t>
  </si>
  <si>
    <t>Хомут Norma автомобильный д.12-20</t>
  </si>
  <si>
    <t>ЗЗ000062</t>
  </si>
  <si>
    <t>Хомут Norma автомобильный д.25-40</t>
  </si>
  <si>
    <t>ЗЗ000083</t>
  </si>
  <si>
    <t>Щетка стартера большая (4шт) УАЗ МГС 20(7*16*20)</t>
  </si>
  <si>
    <t>ЗЗ000088</t>
  </si>
  <si>
    <t>Генератор УАЗ дв. ЗМЗ-4021.10</t>
  </si>
  <si>
    <t>ЗЗ000092</t>
  </si>
  <si>
    <t>Амортизатор "Газель" масляный</t>
  </si>
  <si>
    <t>ЗЗ000097</t>
  </si>
  <si>
    <t>Венец маховика УАЗ</t>
  </si>
  <si>
    <t>ЗЗ000108</t>
  </si>
  <si>
    <t>Шатун ЗМЗ-405</t>
  </si>
  <si>
    <t>ЗЗ000117</t>
  </si>
  <si>
    <t>Крестовина ГАЗ, УАЗ,</t>
  </si>
  <si>
    <t>ЗЗ000119</t>
  </si>
  <si>
    <t>Датчик ТМ-111( t*охл.жидк. в радиат.402,термост406) на ламп.под разъем ТМ111-02</t>
  </si>
  <si>
    <t>ЗЗ000129</t>
  </si>
  <si>
    <t>Фильтр масляный 2101 SCT SM 102 SM 102</t>
  </si>
  <si>
    <t>ЗЗ000134</t>
  </si>
  <si>
    <t>Замок зажигания (металл. корпус) УАЗ 12.3704-05</t>
  </si>
  <si>
    <t>ЗЗ000144</t>
  </si>
  <si>
    <t>Прокладка коллектора (УАЗ)</t>
  </si>
  <si>
    <t>ЗЗ000179</t>
  </si>
  <si>
    <t>Реле интегральное Я-112 УАЗ</t>
  </si>
  <si>
    <t>ЗЗ000189</t>
  </si>
  <si>
    <t>Реле поворотов РС-950</t>
  </si>
  <si>
    <t>ЗЗ000207</t>
  </si>
  <si>
    <t>Цилиндр сцепления главный УАЗ-452</t>
  </si>
  <si>
    <t>ЗЗ000236</t>
  </si>
  <si>
    <t>Карбюратор к126гу УАЗ кат №4178.1107010</t>
  </si>
  <si>
    <t>ЗЗ000253</t>
  </si>
  <si>
    <t>Фильтр очистки топлива УАЗ кат №3151-95-1117010</t>
  </si>
  <si>
    <t>ЗЗ000260</t>
  </si>
  <si>
    <t>Хомут 35-50 "NORMA"</t>
  </si>
  <si>
    <t>ЗЗ000267</t>
  </si>
  <si>
    <t>Стартер УАЗ малый</t>
  </si>
  <si>
    <t>ЗЗ000269</t>
  </si>
  <si>
    <t>Рессора УАЗ 16 листов задние</t>
  </si>
  <si>
    <t>ЗЗ000272</t>
  </si>
  <si>
    <t>Карбюратор К151 Е УАЗ дв.421.10 1107010 ПЕКАР под тягу</t>
  </si>
  <si>
    <t>ЗЗ000273</t>
  </si>
  <si>
    <t>Шланг топливный УАЗ-3909 1500мм</t>
  </si>
  <si>
    <t>ЗЗ000274</t>
  </si>
  <si>
    <t>Крышка стартера УАЗ малого</t>
  </si>
  <si>
    <t>компл</t>
  </si>
  <si>
    <t>ЗЗ000279</t>
  </si>
  <si>
    <t>Элемент фильтрующий воздушный УАЗ</t>
  </si>
  <si>
    <t>ЗЗ000282</t>
  </si>
  <si>
    <t>Шкворень на подшипниках УАЗ в сборе</t>
  </si>
  <si>
    <t>ЗЗ000283</t>
  </si>
  <si>
    <t>Выключатель массы ВК-318 УАЗ</t>
  </si>
  <si>
    <t>ЗЗ000284</t>
  </si>
  <si>
    <t>Хомут глушителя 20" (54 мм)</t>
  </si>
  <si>
    <t>ЗЗ000286</t>
  </si>
  <si>
    <t>Катушка напряжения Б-116 УАЗ</t>
  </si>
  <si>
    <t>ЗЗ000290</t>
  </si>
  <si>
    <t>Подшипник выжимной под лепестковую корзину УАЗ</t>
  </si>
  <si>
    <t>ЗЗ000293</t>
  </si>
  <si>
    <t>Комлект подушек двигателя УАЗ</t>
  </si>
  <si>
    <t>ЗЗ000294</t>
  </si>
  <si>
    <t>Датчик включения заднего хода УАЗ ВК-403</t>
  </si>
  <si>
    <t>ЗЗ000295</t>
  </si>
  <si>
    <t>Свеча зажигания А-14</t>
  </si>
  <si>
    <t>ЗЗ000296</t>
  </si>
  <si>
    <t>Свеча зажигания А-14 ДРВ</t>
  </si>
  <si>
    <t>ЗЗ000301</t>
  </si>
  <si>
    <t>Ручка двери УАЗ-452 передняя</t>
  </si>
  <si>
    <t>ЗЗ000303</t>
  </si>
  <si>
    <t>Усилитель тормозов вакуумный УАЗ</t>
  </si>
  <si>
    <t>ЗЗ000316</t>
  </si>
  <si>
    <t>Вкладыши коренные 0.5 406.1000102-21</t>
  </si>
  <si>
    <t>ЗЗ000323</t>
  </si>
  <si>
    <t>Гидронатяжитель цепи 406.10066100-10</t>
  </si>
  <si>
    <t>ЗЗ000326</t>
  </si>
  <si>
    <t>Кронштейн натяжителя ролика генератора 406.1308079-01</t>
  </si>
  <si>
    <t>ЗЗ000333</t>
  </si>
  <si>
    <t>Ролик натяжной генератора 406-13080-80-21</t>
  </si>
  <si>
    <t>ЗЗ000334</t>
  </si>
  <si>
    <t>Вакуумный усилитель УАЗ 3151-3510010</t>
  </si>
  <si>
    <t>ЗЗ000337</t>
  </si>
  <si>
    <t>Датчик массового расхода воздуха Siemens 20.3855</t>
  </si>
  <si>
    <t>ЗЗ000357</t>
  </si>
  <si>
    <t>Подогреватель жидкостный предпусковой дизельный 5S-Comfort</t>
  </si>
  <si>
    <t>ЗЗ000374</t>
  </si>
  <si>
    <t>Датчик ТМ-5226; 3828 125* (406двиг. в терм. на вкл. эл/вен.) 405.5226 19.3828</t>
  </si>
  <si>
    <t>ЗЗ000377</t>
  </si>
  <si>
    <t>Кнопка аварийного сигнала 12В 249.3710-01</t>
  </si>
  <si>
    <t>ЗЗ000402</t>
  </si>
  <si>
    <t>Водяной насос с элктромуфтой 4063.1307007-10</t>
  </si>
  <si>
    <t>ЗЗ000405</t>
  </si>
  <si>
    <t>Шестерня распредвала УАЗ</t>
  </si>
  <si>
    <t>ЗЗ000407</t>
  </si>
  <si>
    <t>Клапана впускные УАЗ</t>
  </si>
  <si>
    <t>ЗЗ000408</t>
  </si>
  <si>
    <t>Клапана выпускные УАЗ</t>
  </si>
  <si>
    <t>ЗЗ000409</t>
  </si>
  <si>
    <t>Колпачки маслосъемные УАЗ</t>
  </si>
  <si>
    <t>ЗЗ000410</t>
  </si>
  <si>
    <t>Насос маслянный УАЗ</t>
  </si>
  <si>
    <t>ЗЗ000411</t>
  </si>
  <si>
    <t>Привод трамблера УАЗ</t>
  </si>
  <si>
    <t>ЗЗ000416</t>
  </si>
  <si>
    <t>Вилка включения прямой и понижающей передачи УАЗ</t>
  </si>
  <si>
    <t>ЗЗ000417</t>
  </si>
  <si>
    <t>Вилка включения переднего моста УАЗ</t>
  </si>
  <si>
    <t>ЗЗ000419</t>
  </si>
  <si>
    <t>Вилка 3 и 4 передач УАЗ</t>
  </si>
  <si>
    <t>ЗЗ000420</t>
  </si>
  <si>
    <t>Вилка 1 и 2 передач УАЗ</t>
  </si>
  <si>
    <t>ЗЗ000422</t>
  </si>
  <si>
    <t>Пружина оттяжная УАЗ</t>
  </si>
  <si>
    <t>ЗЗ000423</t>
  </si>
  <si>
    <t>Ввертная часть толкателя (шток) УАЗ</t>
  </si>
  <si>
    <t>ЗЗ000424</t>
  </si>
  <si>
    <t>Спидометр электронно-механический 374195-3802010</t>
  </si>
  <si>
    <t>ЗЗ000428</t>
  </si>
  <si>
    <t>Вал первичный КПП УАЗ (с синхронизатором) 451-1701022</t>
  </si>
  <si>
    <t>ЗЗ000429</t>
  </si>
  <si>
    <t>Датчик массового расхода воздуха Bosch (дв 406)</t>
  </si>
  <si>
    <t>ЗЗ000431</t>
  </si>
  <si>
    <t>Диск сцепления нажимной дв.406 УАЗ 406-1601090</t>
  </si>
  <si>
    <t>ЗЗ000434</t>
  </si>
  <si>
    <t>Кольцо синхронизаторов КПП УАЗ 451-1701164</t>
  </si>
  <si>
    <t>ЗЗ000437</t>
  </si>
  <si>
    <t>Кулиса переключения передач УАЗ 451-1703010</t>
  </si>
  <si>
    <t>ЗЗ000452</t>
  </si>
  <si>
    <t>Распределитель зажигания б/к УАЗ 3312.3703706</t>
  </si>
  <si>
    <t>ЗЗ000456</t>
  </si>
  <si>
    <t>Рычаг КПП УАЗ (усиленный) 452-1701171-01</t>
  </si>
  <si>
    <t>ЗЗ000465</t>
  </si>
  <si>
    <t>Ступица шкива коленвала УАЗ 451-1005052 (4173-1005052)</t>
  </si>
  <si>
    <t>ЗЗ000468</t>
  </si>
  <si>
    <t>Термостат (УМЗ-4213) УАЗ ТС-108</t>
  </si>
  <si>
    <t>ЗЗ000470</t>
  </si>
  <si>
    <t>Трос ручного тормоза УАЗ 452 452-3508068</t>
  </si>
  <si>
    <t>ЗЗ000471</t>
  </si>
  <si>
    <t>Трос спидометра УАЗ-452 ГВ300-01</t>
  </si>
  <si>
    <t>ЗЗ000473</t>
  </si>
  <si>
    <t>Фильтр воздушный УАЗ-4213 31512-1109080</t>
  </si>
  <si>
    <t>ЗЗ000478</t>
  </si>
  <si>
    <t>Шестерня 3-й передачи КПП с/о УАЗ 451-1701122</t>
  </si>
  <si>
    <t>ЗЗ000479</t>
  </si>
  <si>
    <t>Шестерня второй передачи с/о КПП УАЗ 451-1701126</t>
  </si>
  <si>
    <t>ЗЗ000484</t>
  </si>
  <si>
    <t>Шестерня привода спидометра ведущая 3741-3802033-10 а/м УАЗ 31519</t>
  </si>
  <si>
    <t>ЗЗ000485</t>
  </si>
  <si>
    <t>Щётка малая стартера УАЗ 3741 с одним длинным медным проводом</t>
  </si>
  <si>
    <t>ЗЗ000490</t>
  </si>
  <si>
    <t>Датчик давления масла ГАЗ-3302, УАЗ (2912) 23-3829</t>
  </si>
  <si>
    <t>ЗЗ000492</t>
  </si>
  <si>
    <t>Колодка тормозная передняя УАЗ 3160-3501090</t>
  </si>
  <si>
    <t>ЗЗ000508</t>
  </si>
  <si>
    <t>Бачок омывателя в сборе с двигателем 12v 1102.5208</t>
  </si>
  <si>
    <t>ЗЗ000513</t>
  </si>
  <si>
    <t>Цилиндр сцепления рабочий УАЗ-3160 31605-1602510</t>
  </si>
  <si>
    <t>ЗЗ000518</t>
  </si>
  <si>
    <t>Мотор отопителя МЭ 236</t>
  </si>
  <si>
    <t>ЗЗ000521</t>
  </si>
  <si>
    <t>Диск тормозной передний УАЗ 42020.3160-3501076</t>
  </si>
  <si>
    <t>ЗЗ000525</t>
  </si>
  <si>
    <t>Главная пара УАЗ 0452-00-2402020-00, 41 зубец с резьбой</t>
  </si>
  <si>
    <t>ЗЗ000537</t>
  </si>
  <si>
    <t>Реле 5-ти конт 98.3747 УАЗ, ГАЗ</t>
  </si>
  <si>
    <t>ЗЗ000538</t>
  </si>
  <si>
    <t>Ремень вентилятора УАЗ-452 дв.409</t>
  </si>
  <si>
    <t>ЗЗ000541</t>
  </si>
  <si>
    <t>Диск сцепления УАЗ ведомый усиленный 451-1601130-01 ТМЗ</t>
  </si>
  <si>
    <t>ЗЗ000545</t>
  </si>
  <si>
    <t>Муфта подшипника выжимного в сб.УАЗ-3151 3151-1601180УАЗ</t>
  </si>
  <si>
    <t>ЗЗ000546</t>
  </si>
  <si>
    <t>Муфта сцепления УАЗ (с выжимным подш-ком в сб) 417-1601180</t>
  </si>
  <si>
    <t>ЗЗ000549</t>
  </si>
  <si>
    <t>Реле поворота ГАЗ 642.3747</t>
  </si>
  <si>
    <t>ЗЗ000552</t>
  </si>
  <si>
    <t>Стеклоподъемник УАЗ 452-6104020</t>
  </si>
  <si>
    <t>ЗЗ000556</t>
  </si>
  <si>
    <t>Шланг тормозной задний УАЗ 469-3506085</t>
  </si>
  <si>
    <t>ЗЗ000562</t>
  </si>
  <si>
    <t>Катушка зажигания (дв.406) 406.3705СОАТЭ</t>
  </si>
  <si>
    <t>ЗЗ000576</t>
  </si>
  <si>
    <t>Привод стартера УАЗ СТ-42-600</t>
  </si>
  <si>
    <t>ЗЗ000579</t>
  </si>
  <si>
    <t>Ролик натяжной УАЗ (дв.4091, 40904-Евро-3), ВАЗ 2110 4091-1308080</t>
  </si>
  <si>
    <t>ЗЗ000587</t>
  </si>
  <si>
    <t>Трос газа УАЗ 3741(инжектор)1465мм 3741-1108050-10</t>
  </si>
  <si>
    <t>ЗЗ000594</t>
  </si>
  <si>
    <t>Шестерня распредвала (с отметчиком) дв.4216,4213,420 420-1006019</t>
  </si>
  <si>
    <t>ЗЗ000595</t>
  </si>
  <si>
    <t>Шкворень УАЗ-Хантер 3160-2304019</t>
  </si>
  <si>
    <t>ЗЗ000603</t>
  </si>
  <si>
    <t>Цилиндр тормозной рабочий УАЗ задний 469-3502030</t>
  </si>
  <si>
    <t>ЗЗ000616</t>
  </si>
  <si>
    <t>Гидроусилитель руля 452 БАТЭ (под шлиц) 3962-3400500 ШНКФ453461.136</t>
  </si>
  <si>
    <t>ЗЗ000619</t>
  </si>
  <si>
    <t>Отопитель ГАЗ-2217,3221 салона в сборе дополнительный н/о МЗКО ОС-7-У2-12-КЗ</t>
  </si>
  <si>
    <t>ЗЗ000622</t>
  </si>
  <si>
    <t>Камера R16 УАЗ,Нива</t>
  </si>
  <si>
    <t>ЗЗ000651</t>
  </si>
  <si>
    <t>Вал вторичный КПП УАЗ 452-1701105</t>
  </si>
  <si>
    <t>ЗЗ000652</t>
  </si>
  <si>
    <t>Вал гибкий УАЗ, КАВЗ, ЗиЛ, с/х техн. (L=3250мм) ГВ-300-01</t>
  </si>
  <si>
    <t>ЗЗ000655</t>
  </si>
  <si>
    <t>Вал распределительный УАЗ, ГАЗ (дв. 4213, 4216, 420) 4216-1006010</t>
  </si>
  <si>
    <t>ЗЗ000656</t>
  </si>
  <si>
    <t>Вентилятор ГАЗ (10-ти лопастной) 3302-1308010-1</t>
  </si>
  <si>
    <t>ЗЗ000657</t>
  </si>
  <si>
    <t>Вилка подшипника выкл.сцепления УАЗ 3151-1601203</t>
  </si>
  <si>
    <t>ЗЗ000659</t>
  </si>
  <si>
    <t>Втулка амортизатора передней подвески УАЗ 451-2905432</t>
  </si>
  <si>
    <t>ЗЗ000666</t>
  </si>
  <si>
    <t>Глушитель основной УАЗ-3741,452 3741-1200012 Автоглушитель</t>
  </si>
  <si>
    <t>ЗЗ000670</t>
  </si>
  <si>
    <t>Группа поршневая УАЗ (d=100,5) 421-1004018-Р А (ПОН)</t>
  </si>
  <si>
    <t>ЗЗ000672</t>
  </si>
  <si>
    <t>Датчик кислорода дв.405,406 (лямбда-зонд) 25.3688</t>
  </si>
  <si>
    <t>ЗЗ000676</t>
  </si>
  <si>
    <t>Замок двери левый УАЗ (с короткой тягой) 451-6205013</t>
  </si>
  <si>
    <t>ЗЗ000677</t>
  </si>
  <si>
    <t>Замок двери правый УАЗ(с длинной тягой) 451-6205012</t>
  </si>
  <si>
    <t>ЗЗ000683</t>
  </si>
  <si>
    <t>Ключ регулировки шкворня УАЗ "Хантер", Патриот</t>
  </si>
  <si>
    <t>ЗЗ000691</t>
  </si>
  <si>
    <t>Комплект тормозных трубок УАЗ 3741-3506024</t>
  </si>
  <si>
    <t>ЗЗ000698</t>
  </si>
  <si>
    <t>Маховик УАЗ (универсальный) 4173-1005115-20</t>
  </si>
  <si>
    <t>ЗЗ000699</t>
  </si>
  <si>
    <t>Механизм переключения передачи н/о УАЗ 452-1702010-01</t>
  </si>
  <si>
    <t>ЗЗ000701</t>
  </si>
  <si>
    <t>Накладка тормозная задняя УАЗ (длинная) 20-3501105</t>
  </si>
  <si>
    <t>ЗЗ000702</t>
  </si>
  <si>
    <t>Наконечник рулевых тяг УАЗ 469-3414056</t>
  </si>
  <si>
    <t>ЗЗ000703</t>
  </si>
  <si>
    <t>Наконечник рулевых тяг УАЗ 469-3414057</t>
  </si>
  <si>
    <t>ЗЗ000708</t>
  </si>
  <si>
    <t>Насос бензиновый УАЗ, Газель дв.УМЗ 900-1106010-01</t>
  </si>
  <si>
    <t>ЗЗ000709</t>
  </si>
  <si>
    <t>Насос водяной УАЗ (без термостата) 451-1307010-01</t>
  </si>
  <si>
    <t>ЗЗ000710</t>
  </si>
  <si>
    <t>Насос ГУР УАЗ-3741 (дв.4091) ШНКФ 453471.015</t>
  </si>
  <si>
    <t>ЗЗ000713</t>
  </si>
  <si>
    <t>Обод маховика зубчатый дв.511,513,5234("венец") 21А-1005125</t>
  </si>
  <si>
    <t>ЗЗ000716</t>
  </si>
  <si>
    <t>Подушка под рессору УАЗ 451Д-2902430</t>
  </si>
  <si>
    <t>ЗЗ000717</t>
  </si>
  <si>
    <t>Подшипник шестерни ведущего моста задн УАЗ 102304(1304)</t>
  </si>
  <si>
    <t>ЗЗ000722</t>
  </si>
  <si>
    <t>Привод стартера УАЗ СТ-62-600</t>
  </si>
  <si>
    <t>ЗЗ000723</t>
  </si>
  <si>
    <t>Прокладка крышки КПП УАЗ 469-1701203-10</t>
  </si>
  <si>
    <t>ЗЗ000724</t>
  </si>
  <si>
    <t>Прокладка резонатора УАЗ 3151-1203088</t>
  </si>
  <si>
    <t>ЗЗ000725</t>
  </si>
  <si>
    <t>Прокладка ресивера УМЗ 4213, 4216 двиг. 420-1008018-10</t>
  </si>
  <si>
    <t>ЗЗ000728</t>
  </si>
  <si>
    <t>Радиатор отопителя УАЗ-3741 3-х ряд., d=20мм 3741-8101060</t>
  </si>
  <si>
    <t>ЗЗ000729</t>
  </si>
  <si>
    <t>Радиатор отопителя УАЗ-3741,патруб.d=16мм 3741-8101060-10ШААЗ</t>
  </si>
  <si>
    <t>ЗЗ000732</t>
  </si>
  <si>
    <t>Резонатор УАЗ-3741 3741-1202008</t>
  </si>
  <si>
    <t>ЗЗ000736</t>
  </si>
  <si>
    <t>Ремкомплект шкворневой н/о УАЗ (на "шарах") 452-2304019-02</t>
  </si>
  <si>
    <t>ЗЗ000740</t>
  </si>
  <si>
    <t>Сальник КПП, хвостовика моста УАЗ (42х68х10х15,5) 20-1701210</t>
  </si>
  <si>
    <t>ЗЗ000753</t>
  </si>
  <si>
    <t>Труба приемная УАЗ-452 452-1203010</t>
  </si>
  <si>
    <t>ЗЗ000754</t>
  </si>
  <si>
    <t>Тяга дроссельной заслонки УАЗ (с наконеч. в сб) 452-1108050-20</t>
  </si>
  <si>
    <t>ЗЗ000762</t>
  </si>
  <si>
    <t>Цилиндр тормозной главный УАЗ-3160 3160-3505010</t>
  </si>
  <si>
    <t>ЗЗ000769</t>
  </si>
  <si>
    <t>Шланг привода выкл.сцепления УАЗ 452-1602590</t>
  </si>
  <si>
    <t>ЗЗ000770</t>
  </si>
  <si>
    <t>Шланг радиатора верхний УАЗ 451-1303010</t>
  </si>
  <si>
    <t>ЗЗ000794</t>
  </si>
  <si>
    <t>Шестерня КР УАЗ вала промежуточного 452-1802088</t>
  </si>
  <si>
    <t>ЗЗ000801</t>
  </si>
  <si>
    <t>Бак топливный УАЗ-3303 3303-1101008</t>
  </si>
  <si>
    <t>ЗЗ000803</t>
  </si>
  <si>
    <t>Блок управления МИКАС 7.2 УМЗ-4213.10 291.3763-11</t>
  </si>
  <si>
    <t>ЗЗ000808</t>
  </si>
  <si>
    <t>Вилка сцепления УАЗ (под лепест. корзину) 31514-1601200</t>
  </si>
  <si>
    <t>ЗЗ000813</t>
  </si>
  <si>
    <t>Вкладыш шатунный ГАЗ, УАЗ СТ 24-1000104-СТ(ЗМЗ)</t>
  </si>
  <si>
    <t>ЗЗ000814</t>
  </si>
  <si>
    <t>Вкладыши коренные ГАЗ 402 1,00 ЗМЗ 24-1000102-51</t>
  </si>
  <si>
    <t>ЗЗ000816</t>
  </si>
  <si>
    <t>Вкладыши шатунные ГАЗ 402 0,00 ЗМЗ ВК-24-1000104</t>
  </si>
  <si>
    <t>ЗЗ000822</t>
  </si>
  <si>
    <t>Датчик положения дроссельной заслонки ГАЗ-3110 406-0280122001BOSCH</t>
  </si>
  <si>
    <t>ЗЗ000824</t>
  </si>
  <si>
    <t>Датчик фазы 406 24.3847,ДФ-01\36.3847</t>
  </si>
  <si>
    <t>ЗЗ000826</t>
  </si>
  <si>
    <t>Диск сцепления ведомый УАЗ (дв.4021,410) 40217-1601130(ЗМЗ)</t>
  </si>
  <si>
    <t>ЗЗ000831</t>
  </si>
  <si>
    <t>Картер КПП Уаз 469 469-1701015</t>
  </si>
  <si>
    <t>ЗЗ000838</t>
  </si>
  <si>
    <t>Кольцо гильзы цилиндров УАЗ к-т 21-1002024</t>
  </si>
  <si>
    <t>ЗЗ000843</t>
  </si>
  <si>
    <t>Комплект подушек двигателя УАЗ (2задн.+2передн.) 469-1001025-02 УМЗ</t>
  </si>
  <si>
    <t>ЗЗ000846</t>
  </si>
  <si>
    <t>Комплект проводов зажигания УАЗ (дв.409, с након., силикон) УАЗ 3151</t>
  </si>
  <si>
    <t>ЗЗ000847</t>
  </si>
  <si>
    <t>Комплект прокладок 4ст. КПП УАЗ 469 (5шт.) №1478 Рязань</t>
  </si>
  <si>
    <t>ЗЗ000848</t>
  </si>
  <si>
    <t>Комплект прокладок двигателя полный 4178 УМЗ</t>
  </si>
  <si>
    <t>ЗЗ000855</t>
  </si>
  <si>
    <t>Корпус термостата в сб.с термостатом УАЗ, УМЗ ЕВРО-3 421-1306008-10</t>
  </si>
  <si>
    <t>ЗЗ000857</t>
  </si>
  <si>
    <t>Крышка головки задняя с отв. ГАЗ 3302 402 ЗМЗ 4024.1003082-20</t>
  </si>
  <si>
    <t>ЗЗ000859</t>
  </si>
  <si>
    <t>Крышка подшипника первичного вала УАЗ 451-1701040</t>
  </si>
  <si>
    <t>ЗЗ000860</t>
  </si>
  <si>
    <t>Маховик вала коленч. ГАЗ (дв.402,с ободом) 24-1005115</t>
  </si>
  <si>
    <t>ЗЗ000863</t>
  </si>
  <si>
    <t>Муфта карбюратора УАЗ (переходник воздушн. фильтра) 31512-1109150</t>
  </si>
  <si>
    <t>ЗЗ000864</t>
  </si>
  <si>
    <t>Муфта синхронизатора 1-2пер УАЗ 469 АДС 469-1701134</t>
  </si>
  <si>
    <t>ЗЗ000877</t>
  </si>
  <si>
    <t>Патрубок радиат.УАЗ 100 л.с.(4 шт.) грузовой ВПТ</t>
  </si>
  <si>
    <t>ЗЗ000884</t>
  </si>
  <si>
    <t>Подшипник универсальный 180603(62303)</t>
  </si>
  <si>
    <t>ЗЗ000885</t>
  </si>
  <si>
    <t>Подшипник универсальный 60203(6203Z)</t>
  </si>
  <si>
    <t>ЗЗ000889</t>
  </si>
  <si>
    <t>Поршневая группа УМЗ-417 Кострома 21-1000110 (92,0)</t>
  </si>
  <si>
    <t>ЗЗ000895</t>
  </si>
  <si>
    <t>Прокладка головки блока дв.402 (с герметиком) 4021-1003020</t>
  </si>
  <si>
    <t>ЗЗ000897</t>
  </si>
  <si>
    <t>Прокладка картера масляного ГАЗ УМЗ 469-1009070</t>
  </si>
  <si>
    <t>ЗЗ000898</t>
  </si>
  <si>
    <t>Прокладка корпуса термостата УМЗ 421-1306089</t>
  </si>
  <si>
    <t>ЗЗ000901</t>
  </si>
  <si>
    <t>Прокладка крышки передней УМЗ 421-1002064</t>
  </si>
  <si>
    <t>ЗЗ000915</t>
  </si>
  <si>
    <t>Ремкомплект заднего моста УАЗ (прокладки,к-т 6шт) РК-УАЗ-06</t>
  </si>
  <si>
    <t>ЗЗ000918</t>
  </si>
  <si>
    <t>Ремкомплект прокладок двигателя УАЗ 90 л.с. РК-УАЗ-07</t>
  </si>
  <si>
    <t>ЗЗ000919</t>
  </si>
  <si>
    <t>Рессора задняя 3л. УАЗ L=1335 3962-2912010</t>
  </si>
  <si>
    <t>ЗЗ000934</t>
  </si>
  <si>
    <t>Сальник крышки передней 4021 УМЗ без обоймы (завод) 51-1005034</t>
  </si>
  <si>
    <t>ЗЗ000940</t>
  </si>
  <si>
    <t>Ступица колеса УАЗ 69-3103015</t>
  </si>
  <si>
    <t>ЗЗ000951</t>
  </si>
  <si>
    <t>Цилиндр выключения сцепления УАЗ 469 (армамид) АДС 420.469-1602510Р</t>
  </si>
  <si>
    <t>ЗЗ000956</t>
  </si>
  <si>
    <t>Шарнир пов.кулака УАЗ 3160 Спайсер 1445 мм лев длинн. АДС 3741-2304060-01</t>
  </si>
  <si>
    <t>ЗЗ000957</t>
  </si>
  <si>
    <t>Шарнир поворотный правый УАЗ-Хантер (короткий) 31605-2304060</t>
  </si>
  <si>
    <t>ЗЗ000960</t>
  </si>
  <si>
    <t>Шестерня вала распределит. ГАЗ (дв.402), УАЗ 402-1006020</t>
  </si>
  <si>
    <t>ЗЗ000962</t>
  </si>
  <si>
    <t>Шкив-демпфер коленвала УМЗ-4178,4215 4173-1005070-11</t>
  </si>
  <si>
    <t>ЗЗ000964</t>
  </si>
  <si>
    <t>Шкив-демпфер со ступицей ГАЗ 3302 ЗМЗ 4025.1005050-10</t>
  </si>
  <si>
    <t>ЗЗ000965</t>
  </si>
  <si>
    <t>Шланг радиатора нижний УАЗ 451-1303027</t>
  </si>
  <si>
    <t>ЗЗ000967</t>
  </si>
  <si>
    <t>Штанга толкателя дв.402,4026(АИ-92) 54-1007175</t>
  </si>
  <si>
    <t>ЗЗ000970</t>
  </si>
  <si>
    <t>Электродвигатель отопителя Газель,ВАЗ-2101-07 2101-8101080-01</t>
  </si>
  <si>
    <t>ЗЗ000989</t>
  </si>
  <si>
    <t>Подшипник спец.назначения 180202(6202)</t>
  </si>
  <si>
    <t>ЗЗ000990</t>
  </si>
  <si>
    <t>Подшипник спец.назначения 180303(6303)</t>
  </si>
  <si>
    <t>ЗЗ000997</t>
  </si>
  <si>
    <t>Сигнал электрический ГАЗ-3110, ГАЗ-3302,2217 С-22/221.3721</t>
  </si>
  <si>
    <t>ЗЗ001000</t>
  </si>
  <si>
    <t>Уплотнитель лобового стекла УАЗ 452-5206050</t>
  </si>
  <si>
    <t>ЗЗ001001</t>
  </si>
  <si>
    <t>Фильтр тонкой очистки топлива дв.406(под хомут) 406-1117010-51(ЗМЗ)</t>
  </si>
  <si>
    <t>ЗЗ001002</t>
  </si>
  <si>
    <t>Цилиндр сцепления главный Волга,Газель,Соболь 3302-1602290</t>
  </si>
  <si>
    <t>ЗЗ001015</t>
  </si>
  <si>
    <t>Переключатель ст/очистителя /УАЗ/ 6 контактов П315-01-3709</t>
  </si>
  <si>
    <t>ЗЗ001019</t>
  </si>
  <si>
    <t>Реле втягивающее УАЗ, ГАЗ, Т-170 СТ-42-800</t>
  </si>
  <si>
    <t>ЗЗ001063</t>
  </si>
  <si>
    <t>Омыватель ГАЗ-3302,2705,3102 СО1162.5208010</t>
  </si>
  <si>
    <t>ЗЗ001065</t>
  </si>
  <si>
    <t>Прокладка регул.шкворня поворотн.кулака УАЗ 469-2304028/29/36</t>
  </si>
  <si>
    <t>ЗЗ001068</t>
  </si>
  <si>
    <t>Радиатор охлаждения УАЗ 3-х ряд.(дв.4213,409,5143) 31608-1301010-02</t>
  </si>
  <si>
    <t>ЗЗ001084</t>
  </si>
  <si>
    <t>Ремкомплект главного тормозного цилиндра (ГТЦ) УАЗ (АДС) №009 полный</t>
  </si>
  <si>
    <t>ЗЗ001087</t>
  </si>
  <si>
    <t>Регулятор давления тормозов УАЗ 3160-3512010</t>
  </si>
  <si>
    <t>ЗЗ001092</t>
  </si>
  <si>
    <t>Вал привода промежуточный КР УАЗ 452-1802085</t>
  </si>
  <si>
    <t>ЗЗ001093</t>
  </si>
  <si>
    <t>Вал привода переднего моста КР УАЗ 452-1802110</t>
  </si>
  <si>
    <t>ЗЗ001114</t>
  </si>
  <si>
    <t>Вентиль ГАЗ-31105(для бескамерной шины) 31105-3106040</t>
  </si>
  <si>
    <t>ЗЗ001123</t>
  </si>
  <si>
    <t>Глушитель основной УАЗ-3303 3303-1200012</t>
  </si>
  <si>
    <t>ЗЗ001180</t>
  </si>
  <si>
    <t>Муфта сцепления с подшип. УАЗ-3160 (внутр.вращ) 3160-1601180</t>
  </si>
  <si>
    <t>ЗЗ001222</t>
  </si>
  <si>
    <t>Регулятор холостого хода дв.405, 406, 409 406.1147051-02</t>
  </si>
  <si>
    <t>ЗЗ001241</t>
  </si>
  <si>
    <t>Свеча зажигания дв.405, 406, 409 BOSCH WR8DC (А14ДВР)</t>
  </si>
  <si>
    <t>ЗЗ001245</t>
  </si>
  <si>
    <t>Стартер ГАЗ-24 СТ-230Б4(СТ-230 Е1)</t>
  </si>
  <si>
    <t>ЗЗ001268</t>
  </si>
  <si>
    <t>Форсунка ГАЗ, УАЗ (дв.405,406,409,4216) (ZMZ6354) 406-1132711-02</t>
  </si>
  <si>
    <t>ЗЗ001278</t>
  </si>
  <si>
    <t>Шпилька колеса УАЗ, ГАЗ-24 20-3103008</t>
  </si>
  <si>
    <t>ЗЗ001282</t>
  </si>
  <si>
    <t>Щуп уровня масла дв.406,4061,4062 406-1009050</t>
  </si>
  <si>
    <t>ЗЗ001359</t>
  </si>
  <si>
    <t>Щеткодержатель ВАЗ,Газель (с интегр.схемой) 2110-3701500(К1216)(611.3702)</t>
  </si>
  <si>
    <t>ЗЗ001382</t>
  </si>
  <si>
    <t>Ремкомплект РК УАЗ-452</t>
  </si>
  <si>
    <t>ЗЗ001404</t>
  </si>
  <si>
    <t>Шестерня КПП УАЗ заднего хода Н/О в сборе с подшипником 469-1701080</t>
  </si>
  <si>
    <t>ЗЗ001405</t>
  </si>
  <si>
    <t>Крышка механизма переключения КР УАЗ в сборе 452-1803010</t>
  </si>
  <si>
    <t>ЗЗ001417</t>
  </si>
  <si>
    <t>Груз балансировочный 0,5 гр. Фас.200 шт</t>
  </si>
  <si>
    <t>ЗЗ001418</t>
  </si>
  <si>
    <t>Груз балансировочный 10 гр. Фас.100 шт</t>
  </si>
  <si>
    <t>ЗЗ001419</t>
  </si>
  <si>
    <t>Груз балансировочный 20 гр. Фас.100 шт</t>
  </si>
  <si>
    <t>ЗЗ001420</t>
  </si>
  <si>
    <t>Груз балансировочный 35 гр. Фас.100 шт</t>
  </si>
  <si>
    <t>ЗЗ001421</t>
  </si>
  <si>
    <t>Диск сцепления ведомый УАЗ (3160-1601130-01) 421-1601130</t>
  </si>
  <si>
    <t>ЗЗ001422</t>
  </si>
  <si>
    <t>Жгут резиновый для бескамерных шин L-210</t>
  </si>
  <si>
    <t>ЗЗ001429</t>
  </si>
  <si>
    <t>Ролик натяжной ГАЗ (дв.4062,4063,40522,409) 406-1308080</t>
  </si>
  <si>
    <t>ЗЗ001431</t>
  </si>
  <si>
    <t>Термостат ГАЗ 3302 70 С LT 03020</t>
  </si>
  <si>
    <t>ЗЗ001433</t>
  </si>
  <si>
    <t>Фланец раздаточной коробки УАЗ 69-1802043</t>
  </si>
  <si>
    <t>ЗЗ001441</t>
  </si>
  <si>
    <t>Датчик синхронизации к/вала ГАЗ, УАЗ-Хантер 406.3847060-01(ДС-1)</t>
  </si>
  <si>
    <t>ЗЗ001443</t>
  </si>
  <si>
    <t>Ключ балонный Г-19</t>
  </si>
  <si>
    <t>ЗЗ001445</t>
  </si>
  <si>
    <t>Манжета кулака шарнира УАЗ 3741-2304071</t>
  </si>
  <si>
    <t>ЗЗ001448</t>
  </si>
  <si>
    <t>Насос водяной с проклад. ГАЗ (дв.40904,40525 с конд.) 4062-3906629-30</t>
  </si>
  <si>
    <t>ЗЗ001449</t>
  </si>
  <si>
    <t>Ремень безопасности левый ГАЗ 3302-8217015</t>
  </si>
  <si>
    <t>ЗЗ001451</t>
  </si>
  <si>
    <t>Ролик натяжной ручейковый ГАЗ, УАЗ (дв.409) с кроншт.4091-1308067</t>
  </si>
  <si>
    <t>ЗЗ001454</t>
  </si>
  <si>
    <t>Фонарь заднего хода 12В ФП-135</t>
  </si>
  <si>
    <t>ЗЗ001455</t>
  </si>
  <si>
    <t>Цилиндр тормозной главный н/о УАЗ (со штуцерами) 469-3505010-10</t>
  </si>
  <si>
    <t>ЗЗ001460</t>
  </si>
  <si>
    <t>Щетка стеклоочистителя в компл. ВАЗ, ГАЗ (L=36 см)</t>
  </si>
  <si>
    <t>ЗЗ001483</t>
  </si>
  <si>
    <t>Крестовина карданного вала УАЗ,Волга,Газель,МТЗ 3102-2201025</t>
  </si>
  <si>
    <t>ЗЗ001485</t>
  </si>
  <si>
    <t>Провод зажигания в комплекте ГАЗ, УАЗ (дв.402,силикон)</t>
  </si>
  <si>
    <t>ЗЗ001568</t>
  </si>
  <si>
    <t>Шланг сцепления 402 дв. Волга, УАЗ(ФЕНОКС)</t>
  </si>
  <si>
    <t>ЗЗ001791</t>
  </si>
  <si>
    <t>Втулка направляющая клапанов 402дв.(к-т) 4022-1007033/38</t>
  </si>
  <si>
    <t>ЗЗ001846</t>
  </si>
  <si>
    <t>Ремкомплект эксцентрика задн.тормоза УАЗ</t>
  </si>
  <si>
    <t>ЗЗ001847</t>
  </si>
  <si>
    <t>Привод спидометра датчик импульса 4222.3843010 (457-3827162)</t>
  </si>
  <si>
    <t>ЗЗ001848</t>
  </si>
  <si>
    <t>Трубка топливная к магнитопроводу на двигателе ПАТРИОТ (дв.ЗМЗ 409) 3162-20-1104072-00</t>
  </si>
  <si>
    <t>ЗЗ001849</t>
  </si>
  <si>
    <t>Трубка топливная от электробенз.к ФТОТ УАЗ 2206-95-1104060</t>
  </si>
  <si>
    <t>ЗЗ001850</t>
  </si>
  <si>
    <t>Диск колеса VW микроавтобус штамп</t>
  </si>
  <si>
    <t>ЗЗ001879</t>
  </si>
  <si>
    <t>Дифференциал в сборе УАЗ (37 зуб) 3741-2403011</t>
  </si>
  <si>
    <t>ЗЗ002338</t>
  </si>
  <si>
    <t>Вал карданный передний Спайсер ЕВРО-4 УАЗ-452 L=685 3741-2203010-10</t>
  </si>
  <si>
    <t>ЗЗ002444</t>
  </si>
  <si>
    <t>Колесо рулевое УАЗ-3160 3160-3402010</t>
  </si>
  <si>
    <t>ЗЗ002445</t>
  </si>
  <si>
    <t>Замок двери салонной УАЗ-3741 нового образца 3741-6205012/13</t>
  </si>
  <si>
    <t>ЗЗ002446</t>
  </si>
  <si>
    <t>Комплект втулок стартера В42-3708-01</t>
  </si>
  <si>
    <t>ЗЗ002447</t>
  </si>
  <si>
    <t>Комплект проводки н/о УАЗ-3741,2206 3741-3724017/18/12</t>
  </si>
  <si>
    <t>ЗЗ002449</t>
  </si>
  <si>
    <t>Пробка топливного бака УАЗ (с ключами) 452-1103010-01</t>
  </si>
  <si>
    <t>ЗЗ002450</t>
  </si>
  <si>
    <t>Прокладка двигателя УМЗ 4216,4213 (силикон) в комплекте</t>
  </si>
  <si>
    <t>ЗЗ002451</t>
  </si>
  <si>
    <t>Регулятор давления топлива ГАЗ, УАЗ (дв.4213,4216) 420.1160000</t>
  </si>
  <si>
    <t>ЗЗ002452</t>
  </si>
  <si>
    <t>Тент УАЗ-3303</t>
  </si>
  <si>
    <t>ЗЗ002453</t>
  </si>
  <si>
    <t>Шарнир поворотный левый УАЗ 452,3151 (граната) 31512-2304061</t>
  </si>
  <si>
    <t>ЗЗ002454</t>
  </si>
  <si>
    <t>Шарнир поворотный правый УАЗ 452,3151 (граната) 31512-2304060</t>
  </si>
  <si>
    <t>ЗЗ002455</t>
  </si>
  <si>
    <t>Шестерня включения прямой и понижающей передачи 452-1802040</t>
  </si>
  <si>
    <t>ЗЗ002456</t>
  </si>
  <si>
    <t>Шланг фильтра воздушного к ДМРВ УАЗ-31519 3159-1109401</t>
  </si>
  <si>
    <t>ЗЗ002457</t>
  </si>
  <si>
    <t>Штуцер крышки термостата УАЗ УМЗ 4213 ЕВРО-3 417-1014072-10</t>
  </si>
  <si>
    <t>ЗЗ002458</t>
  </si>
  <si>
    <t>Головка блока УМЗ 4178,421,4215-10 дв.92 б. в сб. 421-1003010-911</t>
  </si>
  <si>
    <t>ЗЗ002459</t>
  </si>
  <si>
    <t>Головка цилиндров с клапанами в сборе 4213-1003010</t>
  </si>
  <si>
    <t>ЗЗ002461</t>
  </si>
  <si>
    <t>Вал коленчатый УАЗ,ГАЗ-3302 дв.УМЗ под сальник УМЗ 4173-1005011</t>
  </si>
  <si>
    <t>ЗЗ002463</t>
  </si>
  <si>
    <t>Вал коленчатый ЗМЗ-406 в сборе с вкладышами ЗМЗ 406-1005014</t>
  </si>
  <si>
    <t>ЗЗ002464</t>
  </si>
  <si>
    <t>Цапфа УАЗ-452,469,3163 поворотного кулака в сборе ОАО УАЗ 69-2304080</t>
  </si>
  <si>
    <t>ЗЗ002465</t>
  </si>
  <si>
    <t>Шланг УАЗ-315195 Хантер фильтра воздушного к ДМРВ компенсирующий 3159-1109401</t>
  </si>
  <si>
    <t>ЗЗ002572</t>
  </si>
  <si>
    <t>Ремень поликлиновой 1250</t>
  </si>
  <si>
    <t>Общая НМЦ договора установлена Заказчиком</t>
  </si>
  <si>
    <t>Исполнитель:</t>
  </si>
  <si>
    <t>Беспалых Владимир Владимирович Инженер по подготовке производства АТЦ</t>
  </si>
  <si>
    <t>дата</t>
  </si>
  <si>
    <t>ФИО, должность</t>
  </si>
  <si>
    <t>подпись</t>
  </si>
  <si>
    <t>Руководитель подразделения снабжения:</t>
  </si>
  <si>
    <t>Примечание -  пояснение в случае отсутствия возможности использовать ценовую информацию из 3-х источников:</t>
  </si>
  <si>
    <r>
      <t xml:space="preserve">
</t>
    </r>
    <r>
      <rPr>
        <b/>
        <sz val="10"/>
        <rFont val="Times New Roman"/>
        <family val="1"/>
        <charset val="204"/>
      </rPr>
      <t>Индекс роста цен для пересчета цен 2021 г. к уровню цен 2022 г.</t>
    </r>
  </si>
  <si>
    <t>Поставщик 1</t>
  </si>
  <si>
    <t>Поставщик 2</t>
  </si>
  <si>
    <t>Поставщик 3</t>
  </si>
  <si>
    <t>Аблякимов Рустем Энверович Начальник УМТС</t>
  </si>
</sst>
</file>

<file path=xl/styles.xml><?xml version="1.0" encoding="utf-8"?>
<styleSheet xmlns="http://schemas.openxmlformats.org/spreadsheetml/2006/main">
  <numFmts count="5">
    <numFmt numFmtId="164" formatCode="_-* #,##0.00\ _₽_-;\-* #,##0.00\ _₽_-;_-* \-??\ _₽_-;_-@_-"/>
    <numFmt numFmtId="165" formatCode="dd/mm/yy;@"/>
    <numFmt numFmtId="166" formatCode="#,##0.000"/>
    <numFmt numFmtId="167" formatCode="_-* #,##0.00_р_._-;\-* #,##0.00_р_._-;_-* \-??_р_._-;_-@_-"/>
    <numFmt numFmtId="168" formatCode="#,##0.00_ ;\-#,##0.00\ "/>
  </numFmts>
  <fonts count="16">
    <font>
      <sz val="10"/>
      <name val="Arial"/>
      <charset val="1"/>
    </font>
    <font>
      <sz val="11"/>
      <color rgb="FF000000"/>
      <name val="Calibri"/>
      <family val="2"/>
      <charset val="1"/>
    </font>
    <font>
      <sz val="10"/>
      <name val="Arial Cyr"/>
      <family val="2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i/>
      <sz val="10"/>
      <color rgb="FFFF0000"/>
      <name val="Times New Roman"/>
      <family val="1"/>
      <charset val="204"/>
    </font>
    <font>
      <sz val="10"/>
      <name val="Times New Roman"/>
      <family val="1"/>
      <charset val="1"/>
    </font>
    <font>
      <sz val="10"/>
      <color rgb="FF000000"/>
      <name val="Times New Roman"/>
      <family val="1"/>
      <charset val="1"/>
    </font>
    <font>
      <sz val="9"/>
      <color rgb="FF000000"/>
      <name val="Tahoma"/>
      <family val="2"/>
      <charset val="204"/>
    </font>
    <font>
      <sz val="10"/>
      <name val="Arial"/>
      <charset val="1"/>
    </font>
  </fonts>
  <fills count="5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D9D9D9"/>
        <bgColor rgb="FFC0C0C0"/>
      </patternFill>
    </fill>
    <fill>
      <patternFill patternType="solid">
        <fgColor rgb="FFFFFFFF"/>
        <bgColor rgb="FFFFFFCC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5">
    <xf numFmtId="0" fontId="0" fillId="0" borderId="0"/>
    <xf numFmtId="167" fontId="15" fillId="0" borderId="0" applyBorder="0" applyProtection="0"/>
    <xf numFmtId="0" fontId="1" fillId="0" borderId="0"/>
    <xf numFmtId="0" fontId="2" fillId="0" borderId="0"/>
    <xf numFmtId="164" fontId="1" fillId="0" borderId="0" applyBorder="0" applyProtection="0"/>
  </cellStyleXfs>
  <cellXfs count="58">
    <xf numFmtId="0" fontId="0" fillId="0" borderId="0" xfId="0"/>
    <xf numFmtId="0" fontId="3" fillId="0" borderId="0" xfId="0" applyFont="1"/>
    <xf numFmtId="0" fontId="4" fillId="0" borderId="0" xfId="0" applyFont="1" applyAlignment="1">
      <alignment horizontal="left" vertical="center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vertical="center"/>
    </xf>
    <xf numFmtId="0" fontId="3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3" fillId="3" borderId="0" xfId="0" applyFont="1" applyFill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 applyProtection="1">
      <alignment horizontal="center" vertical="center"/>
    </xf>
    <xf numFmtId="0" fontId="3" fillId="0" borderId="1" xfId="2" applyFont="1" applyBorder="1" applyAlignment="1" applyProtection="1">
      <alignment horizontal="center" vertical="center" wrapText="1"/>
      <protection locked="0"/>
    </xf>
    <xf numFmtId="4" fontId="12" fillId="0" borderId="2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/>
    </xf>
    <xf numFmtId="165" fontId="12" fillId="0" borderId="2" xfId="0" applyNumberFormat="1" applyFont="1" applyBorder="1" applyAlignment="1">
      <alignment horizontal="center" vertical="center" wrapText="1"/>
    </xf>
    <xf numFmtId="166" fontId="12" fillId="0" borderId="2" xfId="0" applyNumberFormat="1" applyFont="1" applyBorder="1" applyAlignment="1">
      <alignment horizontal="center" vertical="center" wrapText="1"/>
    </xf>
    <xf numFmtId="4" fontId="13" fillId="0" borderId="1" xfId="2" applyNumberFormat="1" applyFont="1" applyBorder="1" applyAlignment="1">
      <alignment horizontal="center" vertical="center"/>
    </xf>
    <xf numFmtId="0" fontId="13" fillId="0" borderId="1" xfId="2" applyFont="1" applyBorder="1" applyAlignment="1">
      <alignment horizontal="center" vertical="center" wrapText="1"/>
    </xf>
    <xf numFmtId="168" fontId="12" fillId="4" borderId="1" xfId="1" applyNumberFormat="1" applyFont="1" applyFill="1" applyBorder="1" applyAlignment="1" applyProtection="1">
      <alignment horizontal="center" vertical="center" wrapText="1"/>
    </xf>
    <xf numFmtId="3" fontId="12" fillId="0" borderId="1" xfId="0" applyNumberFormat="1" applyFont="1" applyBorder="1" applyAlignment="1">
      <alignment horizontal="center" vertical="center" wrapText="1"/>
    </xf>
    <xf numFmtId="4" fontId="12" fillId="0" borderId="1" xfId="0" applyNumberFormat="1" applyFont="1" applyBorder="1" applyAlignment="1">
      <alignment horizontal="right" vertical="center" wrapText="1"/>
    </xf>
    <xf numFmtId="3" fontId="12" fillId="0" borderId="2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/>
    </xf>
    <xf numFmtId="0" fontId="0" fillId="0" borderId="1" xfId="0" applyBorder="1" applyAlignment="1">
      <alignment horizontal="center"/>
    </xf>
    <xf numFmtId="0" fontId="6" fillId="0" borderId="5" xfId="0" applyFont="1" applyBorder="1" applyAlignment="1">
      <alignment horizontal="right" vertical="center" wrapText="1"/>
    </xf>
    <xf numFmtId="4" fontId="6" fillId="0" borderId="1" xfId="0" applyNumberFormat="1" applyFont="1" applyBorder="1" applyAlignment="1">
      <alignment horizontal="right" vertical="center" wrapText="1"/>
    </xf>
    <xf numFmtId="0" fontId="3" fillId="0" borderId="1" xfId="0" applyFont="1" applyBorder="1"/>
    <xf numFmtId="0" fontId="6" fillId="0" borderId="0" xfId="0" applyFont="1" applyBorder="1" applyAlignment="1">
      <alignment horizontal="right" vertical="center" wrapText="1"/>
    </xf>
    <xf numFmtId="4" fontId="6" fillId="0" borderId="0" xfId="0" applyNumberFormat="1" applyFont="1" applyBorder="1" applyAlignment="1">
      <alignment horizontal="center" vertical="center" wrapText="1"/>
    </xf>
    <xf numFmtId="0" fontId="4" fillId="0" borderId="0" xfId="0" applyFont="1"/>
    <xf numFmtId="0" fontId="6" fillId="0" borderId="0" xfId="0" applyFont="1"/>
    <xf numFmtId="14" fontId="3" fillId="0" borderId="6" xfId="0" applyNumberFormat="1" applyFont="1" applyBorder="1" applyAlignment="1">
      <alignment horizontal="center"/>
    </xf>
    <xf numFmtId="0" fontId="3" fillId="0" borderId="0" xfId="0" applyFont="1" applyBorder="1" applyAlignment="1"/>
    <xf numFmtId="0" fontId="3" fillId="0" borderId="0" xfId="0" applyFont="1" applyBorder="1"/>
    <xf numFmtId="0" fontId="3" fillId="0" borderId="0" xfId="0" applyFont="1" applyBorder="1" applyAlignment="1">
      <alignment horizontal="center"/>
    </xf>
    <xf numFmtId="0" fontId="4" fillId="0" borderId="0" xfId="0" applyFont="1" applyAlignment="1">
      <alignment horizontal="right"/>
    </xf>
    <xf numFmtId="0" fontId="3" fillId="0" borderId="7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6" fillId="0" borderId="2" xfId="0" applyFont="1" applyBorder="1" applyAlignment="1">
      <alignment horizontal="right" vertical="center" wrapText="1"/>
    </xf>
    <xf numFmtId="0" fontId="9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/>
    </xf>
    <xf numFmtId="0" fontId="0" fillId="0" borderId="0" xfId="0" applyFont="1" applyBorder="1"/>
    <xf numFmtId="4" fontId="13" fillId="0" borderId="1" xfId="2" applyNumberFormat="1" applyFont="1" applyBorder="1" applyAlignment="1">
      <alignment horizontal="center"/>
    </xf>
    <xf numFmtId="0" fontId="12" fillId="0" borderId="1" xfId="0" applyFont="1" applyBorder="1" applyAlignment="1">
      <alignment horizontal="center" wrapText="1"/>
    </xf>
  </cellXfs>
  <cellStyles count="5">
    <cellStyle name="Обычный" xfId="0" builtinId="0"/>
    <cellStyle name="Обычный 2" xfId="2"/>
    <cellStyle name="Стиль 1" xfId="3"/>
    <cellStyle name="Финансовый" xfId="1" builtinId="3"/>
    <cellStyle name="Финансовый 2" xfId="4"/>
  </cellStyles>
  <dxfs count="0"/>
  <tableStyles count="0" defaultTableStyle="TableStyleMedium9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28</xdr:col>
      <xdr:colOff>70560</xdr:colOff>
      <xdr:row>281</xdr:row>
      <xdr:rowOff>110880</xdr:rowOff>
    </xdr:from>
    <xdr:to>
      <xdr:col>29</xdr:col>
      <xdr:colOff>1800</xdr:colOff>
      <xdr:row>281</xdr:row>
      <xdr:rowOff>111240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/>
      </xdr:blipFill>
      <xdr:spPr>
        <a:xfrm>
          <a:off x="17103600" y="64596960"/>
          <a:ext cx="838800" cy="360"/>
        </a:xfrm>
        <a:prstGeom prst="rect">
          <a:avLst/>
        </a:prstGeom>
        <a:ln w="9360">
          <a:noFill/>
        </a:ln>
      </xdr:spPr>
    </xdr:pic>
    <xdr:clientData/>
  </xdr:twoCellAnchor>
  <xdr:twoCellAnchor editAs="oneCell">
    <xdr:from>
      <xdr:col>28</xdr:col>
      <xdr:colOff>70560</xdr:colOff>
      <xdr:row>56</xdr:row>
      <xdr:rowOff>111960</xdr:rowOff>
    </xdr:from>
    <xdr:to>
      <xdr:col>29</xdr:col>
      <xdr:colOff>1800</xdr:colOff>
      <xdr:row>56</xdr:row>
      <xdr:rowOff>112320</xdr:rowOff>
    </xdr:to>
    <xdr:pic>
      <xdr:nvPicPr>
        <xdr:cNvPr id="3" name="Picture 1"/>
        <xdr:cNvPicPr/>
      </xdr:nvPicPr>
      <xdr:blipFill>
        <a:blip xmlns:r="http://schemas.openxmlformats.org/officeDocument/2006/relationships" r:embed="rId1"/>
        <a:stretch/>
      </xdr:blipFill>
      <xdr:spPr>
        <a:xfrm>
          <a:off x="17103600" y="11816280"/>
          <a:ext cx="838800" cy="360"/>
        </a:xfrm>
        <a:prstGeom prst="rect">
          <a:avLst/>
        </a:prstGeom>
        <a:ln w="9360">
          <a:noFill/>
        </a:ln>
      </xdr:spPr>
    </xdr:pic>
    <xdr:clientData/>
  </xdr:twoCellAnchor>
  <xdr:twoCellAnchor editAs="oneCell">
    <xdr:from>
      <xdr:col>28</xdr:col>
      <xdr:colOff>70560</xdr:colOff>
      <xdr:row>57</xdr:row>
      <xdr:rowOff>111600</xdr:rowOff>
    </xdr:from>
    <xdr:to>
      <xdr:col>29</xdr:col>
      <xdr:colOff>1800</xdr:colOff>
      <xdr:row>57</xdr:row>
      <xdr:rowOff>111960</xdr:rowOff>
    </xdr:to>
    <xdr:pic>
      <xdr:nvPicPr>
        <xdr:cNvPr id="4" name="Picture 1"/>
        <xdr:cNvPicPr/>
      </xdr:nvPicPr>
      <xdr:blipFill>
        <a:blip xmlns:r="http://schemas.openxmlformats.org/officeDocument/2006/relationships" r:embed="rId1"/>
        <a:stretch/>
      </xdr:blipFill>
      <xdr:spPr>
        <a:xfrm>
          <a:off x="17103600" y="11986560"/>
          <a:ext cx="838800" cy="360"/>
        </a:xfrm>
        <a:prstGeom prst="rect">
          <a:avLst/>
        </a:prstGeom>
        <a:ln w="9360">
          <a:noFill/>
        </a:ln>
      </xdr:spPr>
    </xdr:pic>
    <xdr:clientData/>
  </xdr:twoCellAnchor>
  <xdr:twoCellAnchor editAs="oneCell">
    <xdr:from>
      <xdr:col>28</xdr:col>
      <xdr:colOff>70560</xdr:colOff>
      <xdr:row>55</xdr:row>
      <xdr:rowOff>111240</xdr:rowOff>
    </xdr:from>
    <xdr:to>
      <xdr:col>29</xdr:col>
      <xdr:colOff>1800</xdr:colOff>
      <xdr:row>55</xdr:row>
      <xdr:rowOff>111600</xdr:rowOff>
    </xdr:to>
    <xdr:pic>
      <xdr:nvPicPr>
        <xdr:cNvPr id="5" name="Picture 1"/>
        <xdr:cNvPicPr/>
      </xdr:nvPicPr>
      <xdr:blipFill>
        <a:blip xmlns:r="http://schemas.openxmlformats.org/officeDocument/2006/relationships" r:embed="rId1"/>
        <a:stretch/>
      </xdr:blipFill>
      <xdr:spPr>
        <a:xfrm>
          <a:off x="17103600" y="11644560"/>
          <a:ext cx="838800" cy="360"/>
        </a:xfrm>
        <a:prstGeom prst="rect">
          <a:avLst/>
        </a:prstGeom>
        <a:ln w="9360">
          <a:noFill/>
        </a:ln>
      </xdr:spPr>
    </xdr:pic>
    <xdr:clientData/>
  </xdr:twoCellAnchor>
  <xdr:twoCellAnchor editAs="absolute">
    <xdr:from>
      <xdr:col>0</xdr:col>
      <xdr:colOff>0</xdr:colOff>
      <xdr:row>0</xdr:row>
      <xdr:rowOff>0</xdr:rowOff>
    </xdr:from>
    <xdr:to>
      <xdr:col>10</xdr:col>
      <xdr:colOff>65880</xdr:colOff>
      <xdr:row>50</xdr:row>
      <xdr:rowOff>158760</xdr:rowOff>
    </xdr:to>
    <xdr:sp macro="" textlink="">
      <xdr:nvSpPr>
        <xdr:cNvPr id="8" name="shapetype_202" hidden="1"/>
        <xdr:cNvSpPr/>
      </xdr:nvSpPr>
      <xdr:spPr>
        <a:xfrm>
          <a:off x="0" y="0"/>
          <a:ext cx="10547640" cy="110088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10</xdr:col>
      <xdr:colOff>65880</xdr:colOff>
      <xdr:row>50</xdr:row>
      <xdr:rowOff>158760</xdr:rowOff>
    </xdr:to>
    <xdr:sp macro="" textlink="">
      <xdr:nvSpPr>
        <xdr:cNvPr id="9" name="shapetype_202" hidden="1"/>
        <xdr:cNvSpPr/>
      </xdr:nvSpPr>
      <xdr:spPr>
        <a:xfrm>
          <a:off x="0" y="0"/>
          <a:ext cx="10547640" cy="110088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10</xdr:col>
      <xdr:colOff>65880</xdr:colOff>
      <xdr:row>50</xdr:row>
      <xdr:rowOff>158760</xdr:rowOff>
    </xdr:to>
    <xdr:sp macro="" textlink="">
      <xdr:nvSpPr>
        <xdr:cNvPr id="10" name="shapetype_202" hidden="1"/>
        <xdr:cNvSpPr/>
      </xdr:nvSpPr>
      <xdr:spPr>
        <a:xfrm>
          <a:off x="0" y="0"/>
          <a:ext cx="10547640" cy="110088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10</xdr:col>
      <xdr:colOff>65880</xdr:colOff>
      <xdr:row>50</xdr:row>
      <xdr:rowOff>158760</xdr:rowOff>
    </xdr:to>
    <xdr:sp macro="" textlink="">
      <xdr:nvSpPr>
        <xdr:cNvPr id="11" name="shapetype_202" hidden="1"/>
        <xdr:cNvSpPr/>
      </xdr:nvSpPr>
      <xdr:spPr>
        <a:xfrm>
          <a:off x="0" y="0"/>
          <a:ext cx="10547640" cy="110088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10</xdr:col>
      <xdr:colOff>65880</xdr:colOff>
      <xdr:row>50</xdr:row>
      <xdr:rowOff>158760</xdr:rowOff>
    </xdr:to>
    <xdr:sp macro="" textlink="">
      <xdr:nvSpPr>
        <xdr:cNvPr id="12" name="shapetype_202" hidden="1"/>
        <xdr:cNvSpPr/>
      </xdr:nvSpPr>
      <xdr:spPr>
        <a:xfrm>
          <a:off x="0" y="0"/>
          <a:ext cx="10547640" cy="110088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10</xdr:col>
      <xdr:colOff>65880</xdr:colOff>
      <xdr:row>50</xdr:row>
      <xdr:rowOff>158760</xdr:rowOff>
    </xdr:to>
    <xdr:sp macro="" textlink="">
      <xdr:nvSpPr>
        <xdr:cNvPr id="13" name="shapetype_202" hidden="1"/>
        <xdr:cNvSpPr/>
      </xdr:nvSpPr>
      <xdr:spPr>
        <a:xfrm>
          <a:off x="0" y="0"/>
          <a:ext cx="10547640" cy="110088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10</xdr:col>
      <xdr:colOff>65880</xdr:colOff>
      <xdr:row>50</xdr:row>
      <xdr:rowOff>158760</xdr:rowOff>
    </xdr:to>
    <xdr:sp macro="" textlink="">
      <xdr:nvSpPr>
        <xdr:cNvPr id="14" name="shapetype_202" hidden="1"/>
        <xdr:cNvSpPr/>
      </xdr:nvSpPr>
      <xdr:spPr>
        <a:xfrm>
          <a:off x="0" y="0"/>
          <a:ext cx="10547640" cy="110088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10</xdr:col>
      <xdr:colOff>65880</xdr:colOff>
      <xdr:row>50</xdr:row>
      <xdr:rowOff>158760</xdr:rowOff>
    </xdr:to>
    <xdr:sp macro="" textlink="">
      <xdr:nvSpPr>
        <xdr:cNvPr id="15" name="shapetype_202" hidden="1"/>
        <xdr:cNvSpPr/>
      </xdr:nvSpPr>
      <xdr:spPr>
        <a:xfrm>
          <a:off x="0" y="0"/>
          <a:ext cx="10547640" cy="110088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10</xdr:col>
      <xdr:colOff>65880</xdr:colOff>
      <xdr:row>50</xdr:row>
      <xdr:rowOff>158760</xdr:rowOff>
    </xdr:to>
    <xdr:sp macro="" textlink="">
      <xdr:nvSpPr>
        <xdr:cNvPr id="16" name="shapetype_202" hidden="1"/>
        <xdr:cNvSpPr/>
      </xdr:nvSpPr>
      <xdr:spPr>
        <a:xfrm>
          <a:off x="0" y="0"/>
          <a:ext cx="10547640" cy="110088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10</xdr:col>
      <xdr:colOff>65880</xdr:colOff>
      <xdr:row>50</xdr:row>
      <xdr:rowOff>158760</xdr:rowOff>
    </xdr:to>
    <xdr:sp macro="" textlink="">
      <xdr:nvSpPr>
        <xdr:cNvPr id="17" name="shapetype_202" hidden="1"/>
        <xdr:cNvSpPr/>
      </xdr:nvSpPr>
      <xdr:spPr>
        <a:xfrm>
          <a:off x="0" y="0"/>
          <a:ext cx="10547640" cy="110088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10</xdr:col>
      <xdr:colOff>65880</xdr:colOff>
      <xdr:row>50</xdr:row>
      <xdr:rowOff>158760</xdr:rowOff>
    </xdr:to>
    <xdr:sp macro="" textlink="">
      <xdr:nvSpPr>
        <xdr:cNvPr id="18" name="shapetype_202" hidden="1"/>
        <xdr:cNvSpPr/>
      </xdr:nvSpPr>
      <xdr:spPr>
        <a:xfrm>
          <a:off x="0" y="0"/>
          <a:ext cx="10547640" cy="110088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10</xdr:col>
      <xdr:colOff>65880</xdr:colOff>
      <xdr:row>50</xdr:row>
      <xdr:rowOff>158760</xdr:rowOff>
    </xdr:to>
    <xdr:sp macro="" textlink="">
      <xdr:nvSpPr>
        <xdr:cNvPr id="19" name="shapetype_202" hidden="1"/>
        <xdr:cNvSpPr/>
      </xdr:nvSpPr>
      <xdr:spPr>
        <a:xfrm>
          <a:off x="0" y="0"/>
          <a:ext cx="10547640" cy="110088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10</xdr:col>
      <xdr:colOff>65880</xdr:colOff>
      <xdr:row>50</xdr:row>
      <xdr:rowOff>158760</xdr:rowOff>
    </xdr:to>
    <xdr:sp macro="" textlink="">
      <xdr:nvSpPr>
        <xdr:cNvPr id="20" name="shapetype_202" hidden="1"/>
        <xdr:cNvSpPr/>
      </xdr:nvSpPr>
      <xdr:spPr>
        <a:xfrm>
          <a:off x="0" y="0"/>
          <a:ext cx="10547640" cy="110088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10</xdr:col>
      <xdr:colOff>65880</xdr:colOff>
      <xdr:row>50</xdr:row>
      <xdr:rowOff>158760</xdr:rowOff>
    </xdr:to>
    <xdr:sp macro="" textlink="">
      <xdr:nvSpPr>
        <xdr:cNvPr id="21" name="shapetype_202" hidden="1"/>
        <xdr:cNvSpPr/>
      </xdr:nvSpPr>
      <xdr:spPr>
        <a:xfrm>
          <a:off x="0" y="0"/>
          <a:ext cx="10547640" cy="110088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10</xdr:col>
      <xdr:colOff>65880</xdr:colOff>
      <xdr:row>50</xdr:row>
      <xdr:rowOff>158760</xdr:rowOff>
    </xdr:to>
    <xdr:sp macro="" textlink="">
      <xdr:nvSpPr>
        <xdr:cNvPr id="22" name="shapetype_202" hidden="1"/>
        <xdr:cNvSpPr/>
      </xdr:nvSpPr>
      <xdr:spPr>
        <a:xfrm>
          <a:off x="0" y="0"/>
          <a:ext cx="10547640" cy="110088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10</xdr:col>
      <xdr:colOff>65880</xdr:colOff>
      <xdr:row>50</xdr:row>
      <xdr:rowOff>158760</xdr:rowOff>
    </xdr:to>
    <xdr:sp macro="" textlink="">
      <xdr:nvSpPr>
        <xdr:cNvPr id="23" name="shapetype_202" hidden="1"/>
        <xdr:cNvSpPr/>
      </xdr:nvSpPr>
      <xdr:spPr>
        <a:xfrm>
          <a:off x="0" y="0"/>
          <a:ext cx="10547640" cy="110088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10</xdr:col>
      <xdr:colOff>65880</xdr:colOff>
      <xdr:row>50</xdr:row>
      <xdr:rowOff>158760</xdr:rowOff>
    </xdr:to>
    <xdr:sp macro="" textlink="">
      <xdr:nvSpPr>
        <xdr:cNvPr id="24" name="shapetype_202" hidden="1"/>
        <xdr:cNvSpPr/>
      </xdr:nvSpPr>
      <xdr:spPr>
        <a:xfrm>
          <a:off x="0" y="0"/>
          <a:ext cx="10547640" cy="110088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10</xdr:col>
      <xdr:colOff>65880</xdr:colOff>
      <xdr:row>50</xdr:row>
      <xdr:rowOff>158760</xdr:rowOff>
    </xdr:to>
    <xdr:sp macro="" textlink="">
      <xdr:nvSpPr>
        <xdr:cNvPr id="25" name="shapetype_202" hidden="1"/>
        <xdr:cNvSpPr/>
      </xdr:nvSpPr>
      <xdr:spPr>
        <a:xfrm>
          <a:off x="0" y="0"/>
          <a:ext cx="10547640" cy="110088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10</xdr:col>
      <xdr:colOff>65880</xdr:colOff>
      <xdr:row>50</xdr:row>
      <xdr:rowOff>158760</xdr:rowOff>
    </xdr:to>
    <xdr:sp macro="" textlink="">
      <xdr:nvSpPr>
        <xdr:cNvPr id="26" name="shapetype_202" hidden="1"/>
        <xdr:cNvSpPr/>
      </xdr:nvSpPr>
      <xdr:spPr>
        <a:xfrm>
          <a:off x="0" y="0"/>
          <a:ext cx="10547640" cy="110088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10</xdr:col>
      <xdr:colOff>65880</xdr:colOff>
      <xdr:row>50</xdr:row>
      <xdr:rowOff>158760</xdr:rowOff>
    </xdr:to>
    <xdr:sp macro="" textlink="">
      <xdr:nvSpPr>
        <xdr:cNvPr id="27" name="shapetype_202" hidden="1"/>
        <xdr:cNvSpPr/>
      </xdr:nvSpPr>
      <xdr:spPr>
        <a:xfrm>
          <a:off x="0" y="0"/>
          <a:ext cx="10547640" cy="110088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10</xdr:col>
      <xdr:colOff>65880</xdr:colOff>
      <xdr:row>50</xdr:row>
      <xdr:rowOff>158760</xdr:rowOff>
    </xdr:to>
    <xdr:sp macro="" textlink="">
      <xdr:nvSpPr>
        <xdr:cNvPr id="28" name="shapetype_202" hidden="1"/>
        <xdr:cNvSpPr/>
      </xdr:nvSpPr>
      <xdr:spPr>
        <a:xfrm>
          <a:off x="0" y="0"/>
          <a:ext cx="10547640" cy="110088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10</xdr:col>
      <xdr:colOff>65880</xdr:colOff>
      <xdr:row>50</xdr:row>
      <xdr:rowOff>158760</xdr:rowOff>
    </xdr:to>
    <xdr:sp macro="" textlink="">
      <xdr:nvSpPr>
        <xdr:cNvPr id="29" name="shapetype_202" hidden="1"/>
        <xdr:cNvSpPr/>
      </xdr:nvSpPr>
      <xdr:spPr>
        <a:xfrm>
          <a:off x="0" y="0"/>
          <a:ext cx="10547640" cy="110088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10</xdr:col>
      <xdr:colOff>65880</xdr:colOff>
      <xdr:row>50</xdr:row>
      <xdr:rowOff>158760</xdr:rowOff>
    </xdr:to>
    <xdr:sp macro="" textlink="">
      <xdr:nvSpPr>
        <xdr:cNvPr id="30" name="shapetype_202" hidden="1"/>
        <xdr:cNvSpPr/>
      </xdr:nvSpPr>
      <xdr:spPr>
        <a:xfrm>
          <a:off x="0" y="0"/>
          <a:ext cx="10547640" cy="110088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10</xdr:col>
      <xdr:colOff>65880</xdr:colOff>
      <xdr:row>50</xdr:row>
      <xdr:rowOff>158760</xdr:rowOff>
    </xdr:to>
    <xdr:sp macro="" textlink="">
      <xdr:nvSpPr>
        <xdr:cNvPr id="31" name="shapetype_202" hidden="1"/>
        <xdr:cNvSpPr/>
      </xdr:nvSpPr>
      <xdr:spPr>
        <a:xfrm>
          <a:off x="0" y="0"/>
          <a:ext cx="10547640" cy="110088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10</xdr:col>
      <xdr:colOff>65880</xdr:colOff>
      <xdr:row>50</xdr:row>
      <xdr:rowOff>158760</xdr:rowOff>
    </xdr:to>
    <xdr:sp macro="" textlink="">
      <xdr:nvSpPr>
        <xdr:cNvPr id="32" name="shapetype_202" hidden="1"/>
        <xdr:cNvSpPr/>
      </xdr:nvSpPr>
      <xdr:spPr>
        <a:xfrm>
          <a:off x="0" y="0"/>
          <a:ext cx="10547640" cy="110088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10</xdr:col>
      <xdr:colOff>65880</xdr:colOff>
      <xdr:row>50</xdr:row>
      <xdr:rowOff>158760</xdr:rowOff>
    </xdr:to>
    <xdr:sp macro="" textlink="">
      <xdr:nvSpPr>
        <xdr:cNvPr id="33" name="shapetype_202" hidden="1"/>
        <xdr:cNvSpPr/>
      </xdr:nvSpPr>
      <xdr:spPr>
        <a:xfrm>
          <a:off x="0" y="0"/>
          <a:ext cx="10547640" cy="110088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10</xdr:col>
      <xdr:colOff>65880</xdr:colOff>
      <xdr:row>50</xdr:row>
      <xdr:rowOff>158760</xdr:rowOff>
    </xdr:to>
    <xdr:sp macro="" textlink="">
      <xdr:nvSpPr>
        <xdr:cNvPr id="34" name="shapetype_202" hidden="1"/>
        <xdr:cNvSpPr/>
      </xdr:nvSpPr>
      <xdr:spPr>
        <a:xfrm>
          <a:off x="0" y="0"/>
          <a:ext cx="10547640" cy="110088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10</xdr:col>
      <xdr:colOff>65880</xdr:colOff>
      <xdr:row>50</xdr:row>
      <xdr:rowOff>158760</xdr:rowOff>
    </xdr:to>
    <xdr:sp macro="" textlink="">
      <xdr:nvSpPr>
        <xdr:cNvPr id="35" name="shapetype_202" hidden="1"/>
        <xdr:cNvSpPr/>
      </xdr:nvSpPr>
      <xdr:spPr>
        <a:xfrm>
          <a:off x="0" y="0"/>
          <a:ext cx="10547640" cy="110088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10</xdr:col>
      <xdr:colOff>65880</xdr:colOff>
      <xdr:row>50</xdr:row>
      <xdr:rowOff>158760</xdr:rowOff>
    </xdr:to>
    <xdr:sp macro="" textlink="">
      <xdr:nvSpPr>
        <xdr:cNvPr id="36" name="shapetype_202" hidden="1"/>
        <xdr:cNvSpPr/>
      </xdr:nvSpPr>
      <xdr:spPr>
        <a:xfrm>
          <a:off x="0" y="0"/>
          <a:ext cx="10547640" cy="110088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10</xdr:col>
      <xdr:colOff>65880</xdr:colOff>
      <xdr:row>50</xdr:row>
      <xdr:rowOff>158760</xdr:rowOff>
    </xdr:to>
    <xdr:sp macro="" textlink="">
      <xdr:nvSpPr>
        <xdr:cNvPr id="37" name="shapetype_202" hidden="1"/>
        <xdr:cNvSpPr/>
      </xdr:nvSpPr>
      <xdr:spPr>
        <a:xfrm>
          <a:off x="0" y="0"/>
          <a:ext cx="10547640" cy="110088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10</xdr:col>
      <xdr:colOff>65880</xdr:colOff>
      <xdr:row>50</xdr:row>
      <xdr:rowOff>158760</xdr:rowOff>
    </xdr:to>
    <xdr:sp macro="" textlink="">
      <xdr:nvSpPr>
        <xdr:cNvPr id="38" name="shapetype_202" hidden="1"/>
        <xdr:cNvSpPr/>
      </xdr:nvSpPr>
      <xdr:spPr>
        <a:xfrm>
          <a:off x="0" y="0"/>
          <a:ext cx="10547640" cy="110088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10</xdr:col>
      <xdr:colOff>65880</xdr:colOff>
      <xdr:row>50</xdr:row>
      <xdr:rowOff>158760</xdr:rowOff>
    </xdr:to>
    <xdr:sp macro="" textlink="">
      <xdr:nvSpPr>
        <xdr:cNvPr id="39" name="shapetype_202" hidden="1"/>
        <xdr:cNvSpPr/>
      </xdr:nvSpPr>
      <xdr:spPr>
        <a:xfrm>
          <a:off x="0" y="0"/>
          <a:ext cx="10547640" cy="110088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10</xdr:col>
      <xdr:colOff>65880</xdr:colOff>
      <xdr:row>50</xdr:row>
      <xdr:rowOff>158760</xdr:rowOff>
    </xdr:to>
    <xdr:sp macro="" textlink="">
      <xdr:nvSpPr>
        <xdr:cNvPr id="40" name="shapetype_202" hidden="1"/>
        <xdr:cNvSpPr/>
      </xdr:nvSpPr>
      <xdr:spPr>
        <a:xfrm>
          <a:off x="0" y="0"/>
          <a:ext cx="10547640" cy="110088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10</xdr:col>
      <xdr:colOff>65880</xdr:colOff>
      <xdr:row>50</xdr:row>
      <xdr:rowOff>158760</xdr:rowOff>
    </xdr:to>
    <xdr:sp macro="" textlink="">
      <xdr:nvSpPr>
        <xdr:cNvPr id="41" name="shapetype_202" hidden="1"/>
        <xdr:cNvSpPr/>
      </xdr:nvSpPr>
      <xdr:spPr>
        <a:xfrm>
          <a:off x="0" y="0"/>
          <a:ext cx="10547640" cy="110088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10</xdr:col>
      <xdr:colOff>65880</xdr:colOff>
      <xdr:row>50</xdr:row>
      <xdr:rowOff>158760</xdr:rowOff>
    </xdr:to>
    <xdr:sp macro="" textlink="">
      <xdr:nvSpPr>
        <xdr:cNvPr id="42" name="shapetype_202" hidden="1"/>
        <xdr:cNvSpPr/>
      </xdr:nvSpPr>
      <xdr:spPr>
        <a:xfrm>
          <a:off x="0" y="0"/>
          <a:ext cx="10547640" cy="110088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4;&#1077;&#1087;&#1072;&#1088;&#1090;&#1072;&#1084;&#1077;&#1085;&#1090;&#1099;/&#1044;&#1077;&#1087;.%20&#1047;&#1072;&#1082;&#1091;&#1087;&#1086;&#1082;/&#1042;&#1085;&#1091;&#1090;&#1088;&#1077;&#1085;&#1085;&#1080;&#1077;/&#1050;&#1086;&#1085;&#1082;&#1091;&#1088;&#1089;&#1099;/&#1046;&#1091;&#1088;&#1085;&#1072;&#1083;%20&#1088;&#1077;&#1075;&#1080;&#1089;&#1090;&#1088;&#1072;&#1094;&#1080;&#1080;%20&#1079;&#1072;&#1103;&#1074;&#1086;&#1082;%20%20&#1080;%20&#1087;&#1086;&#1076;&#1074;&#1077;&#1076;&#1077;&#1085;&#1080;&#1103;%20&#1080;&#1090;&#1086;&#1075;&#1086;&#1074;%20&#1056;&#1050;&#1057;&#1052;+&#1042;&#1050;%20(28.09.18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Users/t.lykyanova/AppData/Local/Microsoft/Windows/Temporary%20Internet%20Files/Content.Outlook/A5PONCI2/&#1050;&#1086;&#1087;&#1080;&#1103;%20&#1050;&#1086;&#1087;&#1080;&#1103;%20&#1064;&#1072;&#1073;&#1083;&#1086;&#1085;_&#1056;&#1055;&#1047;_(&#1055;&#1088;&#1080;&#1083;&#1086;&#1078;&#1077;&#1085;&#1080;&#1077;%20&#8470;1)%2002%2007%202014.xlsm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ukrvk/Users/o.bychkova/Documents/&#1056;&#1077;&#1077;&#1089;&#1090;&#1088;%20&#1056;&#1042;&#1050;/&#1056;&#1077;&#1077;&#1089;&#1090;&#1088;%20&#1079;&#1072;&#1082;&#1091;&#1087;&#1086;&#1082;%20&#1056;&#1042;&#1050;%2014042014.xlsm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журнал заявок 18"/>
      <sheetName val="Постановление932"/>
      <sheetName val="ЗАКАЗЧИК"/>
      <sheetName val="Тип плана"/>
      <sheetName val="ПСП_ЦАУК"/>
      <sheetName val="Тип программы"/>
      <sheetName val="ОКДП"/>
      <sheetName val="ОКВЭД"/>
      <sheetName val="ОКАТО"/>
      <sheetName val="ОКЕИ"/>
      <sheetName val="СТАВКА_НДС"/>
      <sheetName val="Прочее"/>
      <sheetName val="СпособЗакупки"/>
      <sheetName val="ФормаПроведения"/>
      <sheetName val="ПричинаЕП"/>
      <sheetName val="ЭТП"/>
      <sheetName val="НеобходимостьПубликации"/>
      <sheetName val="СП_ЗАКАЗЧИКА"/>
      <sheetName val="Лист1"/>
      <sheetName val="Лист2"/>
      <sheetName val="Лист4"/>
      <sheetName val="статусы"/>
      <sheetName val="подгруппы"/>
      <sheetName val="Водоканалы"/>
      <sheetName val="Прочие предприятия"/>
      <sheetName val="сокращения"/>
      <sheetName val="Лист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ШАБЛОН РПЗ"/>
      <sheetName val="Описание"/>
      <sheetName val="Постановление932"/>
      <sheetName val="ЗАКАЗЧИК"/>
      <sheetName val="Тип плана"/>
      <sheetName val="ПСП_ЦАУК"/>
      <sheetName val="Тип программы"/>
      <sheetName val="ОКДП"/>
      <sheetName val="ОКВЭД"/>
      <sheetName val="ОКАТО"/>
      <sheetName val="ОКЕИ"/>
      <sheetName val="СТАВКА_НДС"/>
      <sheetName val="Прочее"/>
      <sheetName val="СпособЗакупки"/>
      <sheetName val="ФормаПроведения"/>
      <sheetName val="ПричинаЕП"/>
      <sheetName val="ЭТП"/>
      <sheetName val="НеобходимостьПубликации"/>
      <sheetName val="СП_ЗАКАЗЧИКА"/>
      <sheetName val="Лист1"/>
      <sheetName val="Лист2"/>
      <sheetName val="Лист4"/>
      <sheetName val="Коды ОКВЭД"/>
      <sheetName val="Коды ОКДП"/>
      <sheetName val="Коды ОКЕИ"/>
      <sheetName val="Коды ОКАТО"/>
      <sheetName val="Товарные группы"/>
      <sheetName val="подгруппы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Реестр закупок "/>
      <sheetName val="Правила"/>
      <sheetName val="Справочник"/>
      <sheetName val="Типы сделок и перечни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  <pageSetUpPr fitToPage="1"/>
  </sheetPr>
  <dimension ref="A1:AMJ296"/>
  <sheetViews>
    <sheetView tabSelected="1" view="pageBreakPreview" topLeftCell="A247" zoomScale="70" zoomScaleNormal="70" zoomScalePageLayoutView="70" workbookViewId="0">
      <pane xSplit="3" topLeftCell="D1" activePane="topRight" state="frozen"/>
      <selection activeCell="A272" sqref="A272"/>
      <selection pane="topRight" activeCell="H266" sqref="H266"/>
    </sheetView>
  </sheetViews>
  <sheetFormatPr defaultColWidth="8.85546875" defaultRowHeight="12.75"/>
  <cols>
    <col min="1" max="1" width="4.42578125" style="1" customWidth="1"/>
    <col min="2" max="2" width="12.7109375" style="1" customWidth="1"/>
    <col min="3" max="3" width="46.7109375" style="1" customWidth="1"/>
    <col min="4" max="4" width="8.28515625" style="1" customWidth="1"/>
    <col min="5" max="5" width="9.5703125" style="1" customWidth="1"/>
    <col min="6" max="8" width="10.85546875" style="1" customWidth="1"/>
    <col min="9" max="9" width="13.140625" style="1" customWidth="1"/>
    <col min="10" max="10" width="21.140625" style="1" customWidth="1"/>
    <col min="11" max="11" width="13.42578125" style="1" customWidth="1"/>
    <col min="12" max="16" width="10.85546875" style="1" customWidth="1"/>
    <col min="17" max="26" width="12.7109375" style="1" hidden="1" customWidth="1"/>
    <col min="27" max="27" width="12.140625" style="1" customWidth="1"/>
    <col min="28" max="28" width="13" style="1" customWidth="1"/>
    <col min="29" max="29" width="12.85546875" style="1" customWidth="1"/>
    <col min="30" max="30" width="14.28515625" style="1" customWidth="1"/>
    <col min="31" max="1024" width="8.85546875" style="1"/>
  </cols>
  <sheetData>
    <row r="1" spans="1:30" ht="15.75">
      <c r="V1" s="2"/>
      <c r="AA1" s="1" t="s">
        <v>0</v>
      </c>
    </row>
    <row r="2" spans="1:30" ht="15.75">
      <c r="V2" s="2"/>
      <c r="AA2" s="1" t="s">
        <v>1</v>
      </c>
    </row>
    <row r="3" spans="1:30" ht="15.95" customHeight="1">
      <c r="V3" s="2"/>
      <c r="AA3" s="1" t="s">
        <v>2</v>
      </c>
    </row>
    <row r="4" spans="1:30" ht="15" customHeight="1"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</row>
    <row r="5" spans="1:30" ht="15.95" customHeight="1">
      <c r="C5" s="3" t="s">
        <v>3</v>
      </c>
      <c r="D5" s="3"/>
      <c r="E5" s="3"/>
      <c r="F5" s="3"/>
      <c r="G5" s="3"/>
      <c r="H5" s="3"/>
      <c r="I5" s="3"/>
      <c r="J5" s="3"/>
      <c r="K5" s="3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</row>
    <row r="6" spans="1:30" s="5" customFormat="1" ht="22.9" customHeight="1">
      <c r="C6" s="6" t="s">
        <v>4</v>
      </c>
      <c r="D6" s="49" t="s">
        <v>5</v>
      </c>
      <c r="E6" s="49"/>
      <c r="F6" s="49"/>
      <c r="G6" s="49"/>
      <c r="H6" s="49"/>
      <c r="I6" s="49"/>
      <c r="J6" s="49"/>
      <c r="K6" s="49"/>
      <c r="L6" s="49"/>
      <c r="M6" s="49"/>
      <c r="N6" s="49"/>
      <c r="O6" s="49"/>
      <c r="P6" s="49"/>
      <c r="Q6" s="49"/>
      <c r="R6" s="49"/>
      <c r="S6" s="49"/>
      <c r="T6" s="49"/>
      <c r="U6" s="49"/>
      <c r="V6" s="49"/>
      <c r="W6" s="49"/>
      <c r="X6" s="49"/>
      <c r="Y6" s="49"/>
      <c r="Z6" s="49"/>
      <c r="AA6" s="49"/>
      <c r="AB6" s="49"/>
      <c r="AC6" s="49"/>
    </row>
    <row r="7" spans="1:30" s="5" customFormat="1" ht="15" customHeight="1">
      <c r="C7" s="6" t="s">
        <v>6</v>
      </c>
      <c r="D7" s="55" t="s">
        <v>7</v>
      </c>
      <c r="E7" s="55"/>
      <c r="F7" s="55"/>
      <c r="G7" s="55"/>
      <c r="H7" s="55"/>
      <c r="I7" s="55"/>
      <c r="J7" s="55"/>
      <c r="K7" s="55"/>
      <c r="L7" s="55"/>
      <c r="M7" s="55"/>
      <c r="N7" s="55"/>
      <c r="O7" s="55"/>
      <c r="P7" s="55"/>
      <c r="Q7" s="55"/>
      <c r="R7" s="55"/>
      <c r="S7" s="55"/>
      <c r="T7" s="55"/>
      <c r="U7" s="55"/>
      <c r="V7" s="55"/>
      <c r="W7" s="55"/>
      <c r="X7" s="55"/>
      <c r="Y7" s="55"/>
      <c r="Z7" s="55"/>
      <c r="AA7" s="55"/>
      <c r="AB7" s="55"/>
      <c r="AC7" s="55"/>
    </row>
    <row r="8" spans="1:30" s="5" customFormat="1" ht="17.649999999999999" customHeight="1">
      <c r="C8" s="6" t="s">
        <v>8</v>
      </c>
      <c r="D8" s="49" t="s">
        <v>9</v>
      </c>
      <c r="E8" s="49"/>
      <c r="F8" s="49"/>
      <c r="G8" s="49"/>
      <c r="H8" s="49"/>
      <c r="I8" s="49"/>
      <c r="J8" s="49"/>
      <c r="K8" s="49"/>
      <c r="L8" s="49"/>
      <c r="M8" s="49"/>
      <c r="N8" s="49"/>
      <c r="O8" s="49"/>
      <c r="P8" s="49"/>
      <c r="Q8" s="49"/>
      <c r="R8" s="49"/>
      <c r="S8" s="49"/>
      <c r="T8" s="49"/>
      <c r="U8" s="49"/>
      <c r="V8" s="49"/>
      <c r="W8" s="49"/>
      <c r="X8" s="49"/>
      <c r="Y8" s="49"/>
      <c r="Z8" s="49"/>
      <c r="AA8" s="49"/>
      <c r="AB8" s="49"/>
      <c r="AC8" s="49"/>
    </row>
    <row r="9" spans="1:30" s="5" customFormat="1" ht="18.600000000000001" customHeight="1">
      <c r="C9" s="6" t="s">
        <v>10</v>
      </c>
      <c r="D9" s="49" t="s">
        <v>11</v>
      </c>
      <c r="E9" s="49"/>
      <c r="F9" s="49"/>
      <c r="G9" s="49"/>
      <c r="H9" s="49"/>
      <c r="I9" s="49"/>
      <c r="J9" s="49"/>
      <c r="K9" s="49"/>
      <c r="L9" s="49"/>
      <c r="M9" s="49"/>
      <c r="N9" s="49"/>
      <c r="O9" s="49"/>
      <c r="P9" s="49"/>
      <c r="Q9" s="49"/>
      <c r="R9" s="49"/>
      <c r="S9" s="49"/>
      <c r="T9" s="49"/>
      <c r="U9" s="49"/>
      <c r="V9" s="49"/>
      <c r="W9" s="49"/>
      <c r="X9" s="49"/>
      <c r="Y9" s="49"/>
      <c r="Z9" s="49"/>
      <c r="AA9" s="49"/>
      <c r="AB9" s="49"/>
      <c r="AC9" s="49"/>
    </row>
    <row r="10" spans="1:30" s="5" customFormat="1" ht="33.6" customHeight="1">
      <c r="C10" s="6" t="s">
        <v>12</v>
      </c>
      <c r="D10" s="49" t="s">
        <v>13</v>
      </c>
      <c r="E10" s="49"/>
      <c r="F10" s="49"/>
      <c r="G10" s="49"/>
      <c r="H10" s="49"/>
      <c r="I10" s="49"/>
      <c r="J10" s="49"/>
      <c r="K10" s="49"/>
      <c r="L10" s="49"/>
      <c r="M10" s="49"/>
      <c r="N10" s="49"/>
      <c r="O10" s="49"/>
      <c r="P10" s="49"/>
      <c r="Q10" s="49"/>
      <c r="R10" s="49"/>
      <c r="S10" s="49"/>
      <c r="T10" s="49"/>
      <c r="U10" s="49"/>
      <c r="V10" s="49"/>
      <c r="W10" s="49"/>
      <c r="X10" s="49"/>
      <c r="Y10" s="49"/>
      <c r="Z10" s="49"/>
      <c r="AA10" s="49"/>
      <c r="AB10" s="49"/>
      <c r="AC10" s="49"/>
    </row>
    <row r="11" spans="1:30" s="5" customFormat="1" ht="23.85" customHeight="1">
      <c r="C11" s="6" t="s">
        <v>14</v>
      </c>
      <c r="D11" s="49" t="s">
        <v>15</v>
      </c>
      <c r="E11" s="49"/>
      <c r="F11" s="49"/>
      <c r="G11" s="49"/>
      <c r="H11" s="49"/>
      <c r="I11" s="49"/>
      <c r="J11" s="49"/>
      <c r="K11" s="49"/>
      <c r="L11" s="49"/>
      <c r="M11" s="49"/>
      <c r="N11" s="49"/>
      <c r="O11" s="49"/>
      <c r="P11" s="49"/>
      <c r="Q11" s="49"/>
      <c r="R11" s="49"/>
      <c r="S11" s="49"/>
      <c r="T11" s="49"/>
      <c r="U11" s="49"/>
      <c r="V11" s="49"/>
      <c r="W11" s="49"/>
      <c r="X11" s="49"/>
      <c r="Y11" s="49"/>
      <c r="Z11" s="49"/>
      <c r="AA11" s="49"/>
      <c r="AB11" s="49"/>
      <c r="AC11" s="49"/>
    </row>
    <row r="12" spans="1:30" s="5" customFormat="1" ht="34.35" customHeight="1">
      <c r="C12" s="6" t="s">
        <v>16</v>
      </c>
      <c r="D12" s="49" t="s">
        <v>17</v>
      </c>
      <c r="E12" s="49"/>
      <c r="F12" s="49"/>
      <c r="G12" s="49"/>
      <c r="H12" s="49"/>
      <c r="I12" s="49"/>
      <c r="J12" s="49"/>
      <c r="K12" s="49"/>
      <c r="L12" s="49"/>
      <c r="M12" s="49"/>
      <c r="N12" s="49"/>
      <c r="O12" s="49"/>
      <c r="P12" s="49"/>
      <c r="Q12" s="49"/>
      <c r="R12" s="49"/>
      <c r="S12" s="49"/>
      <c r="T12" s="49"/>
      <c r="U12" s="49"/>
      <c r="V12" s="49"/>
      <c r="W12" s="49"/>
      <c r="X12" s="49"/>
      <c r="Y12" s="49"/>
      <c r="Z12" s="49"/>
      <c r="AA12" s="49"/>
      <c r="AB12" s="49"/>
      <c r="AC12" s="49"/>
    </row>
    <row r="13" spans="1:30" ht="16.7" customHeight="1"/>
    <row r="14" spans="1:30" ht="23.85" customHeight="1">
      <c r="A14" s="47" t="s">
        <v>18</v>
      </c>
      <c r="B14" s="47" t="s">
        <v>19</v>
      </c>
      <c r="C14" s="47" t="s">
        <v>20</v>
      </c>
      <c r="D14" s="47" t="s">
        <v>21</v>
      </c>
      <c r="E14" s="47" t="s">
        <v>22</v>
      </c>
      <c r="F14" s="47" t="s">
        <v>23</v>
      </c>
      <c r="G14" s="47"/>
      <c r="H14" s="47"/>
      <c r="I14" s="47"/>
      <c r="J14" s="50" t="s">
        <v>597</v>
      </c>
      <c r="K14" s="47" t="s">
        <v>24</v>
      </c>
      <c r="L14" s="51" t="s">
        <v>25</v>
      </c>
      <c r="M14" s="51"/>
      <c r="N14" s="51"/>
      <c r="O14" s="51"/>
      <c r="P14" s="51"/>
      <c r="Q14" s="51"/>
      <c r="R14" s="51"/>
      <c r="S14" s="51"/>
      <c r="T14" s="51"/>
      <c r="U14" s="51"/>
      <c r="V14" s="51"/>
      <c r="W14" s="51"/>
      <c r="X14" s="51"/>
      <c r="Y14" s="51"/>
      <c r="Z14" s="51"/>
      <c r="AA14" s="52" t="s">
        <v>26</v>
      </c>
      <c r="AB14" s="53" t="s">
        <v>27</v>
      </c>
      <c r="AC14" s="47" t="s">
        <v>28</v>
      </c>
      <c r="AD14" s="46" t="s">
        <v>29</v>
      </c>
    </row>
    <row r="15" spans="1:30" ht="12.75" customHeight="1">
      <c r="A15" s="47"/>
      <c r="B15" s="47"/>
      <c r="C15" s="47"/>
      <c r="D15" s="47"/>
      <c r="E15" s="47"/>
      <c r="F15" s="47" t="s">
        <v>30</v>
      </c>
      <c r="G15" s="47" t="s">
        <v>31</v>
      </c>
      <c r="H15" s="47" t="s">
        <v>32</v>
      </c>
      <c r="I15" s="47" t="s">
        <v>33</v>
      </c>
      <c r="J15" s="50"/>
      <c r="K15" s="50"/>
      <c r="L15" s="48" t="s">
        <v>34</v>
      </c>
      <c r="M15" s="48"/>
      <c r="N15" s="48"/>
      <c r="O15" s="48"/>
      <c r="P15" s="48"/>
      <c r="Q15" s="48" t="s">
        <v>35</v>
      </c>
      <c r="R15" s="48"/>
      <c r="S15" s="48"/>
      <c r="T15" s="48"/>
      <c r="U15" s="48"/>
      <c r="V15" s="47" t="s">
        <v>36</v>
      </c>
      <c r="W15" s="47"/>
      <c r="X15" s="47"/>
      <c r="Y15" s="47"/>
      <c r="Z15" s="47"/>
      <c r="AA15" s="52"/>
      <c r="AB15" s="53"/>
      <c r="AC15" s="53"/>
      <c r="AD15" s="46"/>
    </row>
    <row r="16" spans="1:30" ht="39" customHeight="1">
      <c r="A16" s="47"/>
      <c r="B16" s="47"/>
      <c r="C16" s="47"/>
      <c r="D16" s="47"/>
      <c r="E16" s="47"/>
      <c r="F16" s="47"/>
      <c r="G16" s="47"/>
      <c r="H16" s="47"/>
      <c r="I16" s="47"/>
      <c r="J16" s="50"/>
      <c r="K16" s="50"/>
      <c r="L16" s="7" t="s">
        <v>598</v>
      </c>
      <c r="M16" s="7" t="s">
        <v>599</v>
      </c>
      <c r="N16" s="7" t="s">
        <v>600</v>
      </c>
      <c r="O16" s="7" t="s">
        <v>37</v>
      </c>
      <c r="P16" s="7" t="s">
        <v>38</v>
      </c>
      <c r="Q16" s="7" t="s">
        <v>39</v>
      </c>
      <c r="R16" s="7" t="s">
        <v>40</v>
      </c>
      <c r="S16" s="7" t="s">
        <v>41</v>
      </c>
      <c r="T16" s="7" t="s">
        <v>42</v>
      </c>
      <c r="U16" s="7" t="s">
        <v>43</v>
      </c>
      <c r="V16" s="7" t="s">
        <v>44</v>
      </c>
      <c r="W16" s="7" t="s">
        <v>45</v>
      </c>
      <c r="X16" s="7" t="s">
        <v>46</v>
      </c>
      <c r="Y16" s="7" t="s">
        <v>47</v>
      </c>
      <c r="Z16" s="7" t="s">
        <v>48</v>
      </c>
      <c r="AA16" s="52"/>
      <c r="AB16" s="53"/>
      <c r="AC16" s="53"/>
      <c r="AD16" s="46"/>
    </row>
    <row r="17" spans="1:30" s="12" customFormat="1">
      <c r="A17" s="8">
        <v>1</v>
      </c>
      <c r="B17" s="9">
        <v>2</v>
      </c>
      <c r="C17" s="10">
        <v>3</v>
      </c>
      <c r="D17" s="9">
        <v>4</v>
      </c>
      <c r="E17" s="9">
        <v>5</v>
      </c>
      <c r="F17" s="9">
        <v>6</v>
      </c>
      <c r="G17" s="9">
        <v>7</v>
      </c>
      <c r="H17" s="9">
        <v>8</v>
      </c>
      <c r="I17" s="9">
        <v>9</v>
      </c>
      <c r="J17" s="9">
        <v>10</v>
      </c>
      <c r="K17" s="9">
        <v>11</v>
      </c>
      <c r="L17" s="8"/>
      <c r="M17" s="8"/>
      <c r="N17" s="8"/>
      <c r="O17" s="8" t="s">
        <v>49</v>
      </c>
      <c r="P17" s="8" t="s">
        <v>50</v>
      </c>
      <c r="Q17" s="8" t="s">
        <v>51</v>
      </c>
      <c r="R17" s="8" t="s">
        <v>52</v>
      </c>
      <c r="S17" s="8" t="s">
        <v>53</v>
      </c>
      <c r="T17" s="8" t="s">
        <v>54</v>
      </c>
      <c r="U17" s="8" t="s">
        <v>55</v>
      </c>
      <c r="V17" s="8" t="s">
        <v>56</v>
      </c>
      <c r="W17" s="8" t="s">
        <v>57</v>
      </c>
      <c r="X17" s="8" t="s">
        <v>58</v>
      </c>
      <c r="Y17" s="8" t="s">
        <v>59</v>
      </c>
      <c r="Z17" s="8" t="s">
        <v>60</v>
      </c>
      <c r="AA17" s="11">
        <v>13</v>
      </c>
      <c r="AB17" s="11">
        <v>14</v>
      </c>
      <c r="AC17" s="11">
        <v>15</v>
      </c>
      <c r="AD17" s="11">
        <v>16</v>
      </c>
    </row>
    <row r="18" spans="1:30">
      <c r="A18" s="13">
        <v>1</v>
      </c>
      <c r="B18" s="14" t="s">
        <v>61</v>
      </c>
      <c r="C18" s="15" t="s">
        <v>62</v>
      </c>
      <c r="D18" s="57" t="s">
        <v>63</v>
      </c>
      <c r="E18" s="16">
        <v>1</v>
      </c>
      <c r="F18" s="17"/>
      <c r="G18" s="16"/>
      <c r="H18" s="18"/>
      <c r="I18" s="18"/>
      <c r="J18" s="19">
        <v>1.0379</v>
      </c>
      <c r="K18" s="16" t="str">
        <f t="shared" ref="K18:K59" si="0">IF(SUM(F18)=0,"",F18*J18)</f>
        <v/>
      </c>
      <c r="L18" s="20">
        <v>3191.1166450000001</v>
      </c>
      <c r="M18" s="21">
        <v>3438.9703650000001</v>
      </c>
      <c r="N18" s="56">
        <v>3098.1714999999999</v>
      </c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3">
        <f t="shared" ref="AA18:AA81" si="1">COUNTIF(K18:Z18,"&gt;0")</f>
        <v>3</v>
      </c>
      <c r="AB18" s="24">
        <f t="shared" ref="AB18:AB81" si="2">CEILING(SUM(K18:Z18)/COUNTIF(K18:Z18,"&gt;0"),0.01)</f>
        <v>3242.76</v>
      </c>
      <c r="AC18" s="24">
        <f t="shared" ref="AC18:AC81" si="3">AB18*E18</f>
        <v>3242.76</v>
      </c>
      <c r="AD18" s="25">
        <f t="shared" ref="AD18:AD81" si="4">STDEV(K18:Z18)/AB18*100</f>
        <v>5.4327020465326079</v>
      </c>
    </row>
    <row r="19" spans="1:30">
      <c r="A19" s="13">
        <v>2</v>
      </c>
      <c r="B19" s="14" t="s">
        <v>64</v>
      </c>
      <c r="C19" s="15" t="s">
        <v>65</v>
      </c>
      <c r="D19" s="57" t="s">
        <v>63</v>
      </c>
      <c r="E19" s="16">
        <v>1</v>
      </c>
      <c r="F19" s="17"/>
      <c r="G19" s="16"/>
      <c r="H19" s="18"/>
      <c r="I19" s="18"/>
      <c r="J19" s="19">
        <v>1.0379</v>
      </c>
      <c r="K19" s="16" t="str">
        <f t="shared" si="0"/>
        <v/>
      </c>
      <c r="L19" s="20">
        <v>151.844145</v>
      </c>
      <c r="M19" s="21">
        <v>163.63786500000001</v>
      </c>
      <c r="N19" s="56">
        <v>147.42150000000001</v>
      </c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3">
        <f t="shared" si="1"/>
        <v>3</v>
      </c>
      <c r="AB19" s="24">
        <f t="shared" si="2"/>
        <v>154.31</v>
      </c>
      <c r="AC19" s="24">
        <f t="shared" si="3"/>
        <v>154.31</v>
      </c>
      <c r="AD19" s="25">
        <f t="shared" si="4"/>
        <v>5.4324031741868799</v>
      </c>
    </row>
    <row r="20" spans="1:30" ht="25.5">
      <c r="A20" s="13">
        <v>3</v>
      </c>
      <c r="B20" s="14" t="s">
        <v>66</v>
      </c>
      <c r="C20" s="15" t="s">
        <v>67</v>
      </c>
      <c r="D20" s="57" t="s">
        <v>63</v>
      </c>
      <c r="E20" s="16">
        <v>1</v>
      </c>
      <c r="F20" s="17"/>
      <c r="G20" s="16"/>
      <c r="H20" s="18"/>
      <c r="I20" s="18"/>
      <c r="J20" s="19">
        <v>1.0379</v>
      </c>
      <c r="K20" s="16" t="str">
        <f t="shared" si="0"/>
        <v/>
      </c>
      <c r="L20" s="20">
        <v>93.34375</v>
      </c>
      <c r="M20" s="21">
        <v>100.59375</v>
      </c>
      <c r="N20" s="56">
        <v>90.625</v>
      </c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3">
        <f t="shared" si="1"/>
        <v>3</v>
      </c>
      <c r="AB20" s="24">
        <f t="shared" si="2"/>
        <v>94.86</v>
      </c>
      <c r="AC20" s="24">
        <f t="shared" si="3"/>
        <v>94.86</v>
      </c>
      <c r="AD20" s="25">
        <f t="shared" si="4"/>
        <v>5.432379967493028</v>
      </c>
    </row>
    <row r="21" spans="1:30">
      <c r="A21" s="13">
        <v>4</v>
      </c>
      <c r="B21" s="14" t="s">
        <v>68</v>
      </c>
      <c r="C21" s="15" t="s">
        <v>69</v>
      </c>
      <c r="D21" s="57" t="s">
        <v>63</v>
      </c>
      <c r="E21" s="16">
        <v>1</v>
      </c>
      <c r="F21" s="17"/>
      <c r="G21" s="16"/>
      <c r="H21" s="18"/>
      <c r="I21" s="18"/>
      <c r="J21" s="19">
        <v>1.0379</v>
      </c>
      <c r="K21" s="16" t="str">
        <f t="shared" si="0"/>
        <v/>
      </c>
      <c r="L21" s="20">
        <v>59.74</v>
      </c>
      <c r="M21" s="21">
        <v>64.38</v>
      </c>
      <c r="N21" s="56">
        <v>58</v>
      </c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3">
        <f t="shared" si="1"/>
        <v>3</v>
      </c>
      <c r="AB21" s="24">
        <f t="shared" si="2"/>
        <v>60.71</v>
      </c>
      <c r="AC21" s="24">
        <f t="shared" si="3"/>
        <v>60.71</v>
      </c>
      <c r="AD21" s="25">
        <f t="shared" si="4"/>
        <v>5.4324157598168323</v>
      </c>
    </row>
    <row r="22" spans="1:30">
      <c r="A22" s="13">
        <v>5</v>
      </c>
      <c r="B22" s="14" t="s">
        <v>70</v>
      </c>
      <c r="C22" s="15" t="s">
        <v>71</v>
      </c>
      <c r="D22" s="57" t="s">
        <v>63</v>
      </c>
      <c r="E22" s="16">
        <v>1</v>
      </c>
      <c r="F22" s="17"/>
      <c r="G22" s="16"/>
      <c r="H22" s="18"/>
      <c r="I22" s="18"/>
      <c r="J22" s="19">
        <v>1.0379</v>
      </c>
      <c r="K22" s="16" t="str">
        <f t="shared" si="0"/>
        <v/>
      </c>
      <c r="L22" s="20">
        <v>130.68125000000001</v>
      </c>
      <c r="M22" s="21">
        <v>140.83125000000001</v>
      </c>
      <c r="N22" s="56">
        <v>126.875</v>
      </c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3">
        <f t="shared" si="1"/>
        <v>3</v>
      </c>
      <c r="AB22" s="24">
        <f t="shared" si="2"/>
        <v>132.80000000000001</v>
      </c>
      <c r="AC22" s="24">
        <f t="shared" si="3"/>
        <v>132.80000000000001</v>
      </c>
      <c r="AD22" s="25">
        <f t="shared" si="4"/>
        <v>5.4325435933953781</v>
      </c>
    </row>
    <row r="23" spans="1:30">
      <c r="A23" s="13">
        <v>6</v>
      </c>
      <c r="B23" s="14" t="s">
        <v>72</v>
      </c>
      <c r="C23" s="15" t="s">
        <v>73</v>
      </c>
      <c r="D23" s="57" t="s">
        <v>63</v>
      </c>
      <c r="E23" s="16">
        <v>1</v>
      </c>
      <c r="F23" s="17"/>
      <c r="G23" s="16"/>
      <c r="H23" s="18"/>
      <c r="I23" s="18"/>
      <c r="J23" s="19">
        <v>1.0379</v>
      </c>
      <c r="K23" s="16" t="str">
        <f t="shared" si="0"/>
        <v/>
      </c>
      <c r="L23" s="20">
        <v>53.512104999999998</v>
      </c>
      <c r="M23" s="21">
        <v>57.668385000000001</v>
      </c>
      <c r="N23" s="56">
        <v>51.953499999999998</v>
      </c>
      <c r="O23" s="22"/>
      <c r="P23" s="22"/>
      <c r="Q23" s="22"/>
      <c r="R23" s="22"/>
      <c r="S23" s="22"/>
      <c r="T23" s="22"/>
      <c r="U23" s="22"/>
      <c r="V23" s="22"/>
      <c r="W23" s="22"/>
      <c r="X23" s="22"/>
      <c r="Y23" s="22"/>
      <c r="Z23" s="22"/>
      <c r="AA23" s="23">
        <f t="shared" si="1"/>
        <v>3</v>
      </c>
      <c r="AB23" s="24">
        <f t="shared" si="2"/>
        <v>54.38</v>
      </c>
      <c r="AC23" s="24">
        <f t="shared" si="3"/>
        <v>54.38</v>
      </c>
      <c r="AD23" s="25">
        <f t="shared" si="4"/>
        <v>5.4325139089250376</v>
      </c>
    </row>
    <row r="24" spans="1:30">
      <c r="A24" s="13">
        <v>7</v>
      </c>
      <c r="B24" s="14" t="s">
        <v>74</v>
      </c>
      <c r="C24" s="15" t="s">
        <v>75</v>
      </c>
      <c r="D24" s="57" t="s">
        <v>63</v>
      </c>
      <c r="E24" s="16">
        <v>1</v>
      </c>
      <c r="F24" s="17"/>
      <c r="G24" s="16"/>
      <c r="H24" s="18"/>
      <c r="I24" s="18"/>
      <c r="J24" s="19">
        <v>1.0379</v>
      </c>
      <c r="K24" s="16" t="str">
        <f t="shared" si="0"/>
        <v/>
      </c>
      <c r="L24" s="20">
        <v>64.713355000000007</v>
      </c>
      <c r="M24" s="21">
        <v>69.739635000000007</v>
      </c>
      <c r="N24" s="56">
        <v>62.828499999999998</v>
      </c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3">
        <f t="shared" si="1"/>
        <v>3</v>
      </c>
      <c r="AB24" s="24">
        <f t="shared" si="2"/>
        <v>65.77</v>
      </c>
      <c r="AC24" s="24">
        <f t="shared" si="3"/>
        <v>65.77</v>
      </c>
      <c r="AD24" s="25">
        <f t="shared" si="4"/>
        <v>5.4319290560028177</v>
      </c>
    </row>
    <row r="25" spans="1:30">
      <c r="A25" s="13">
        <v>8</v>
      </c>
      <c r="B25" s="14" t="s">
        <v>76</v>
      </c>
      <c r="C25" s="15" t="s">
        <v>77</v>
      </c>
      <c r="D25" s="57" t="s">
        <v>63</v>
      </c>
      <c r="E25" s="16">
        <v>1</v>
      </c>
      <c r="F25" s="17"/>
      <c r="G25" s="16"/>
      <c r="H25" s="18"/>
      <c r="I25" s="18"/>
      <c r="J25" s="19">
        <v>1.0379</v>
      </c>
      <c r="K25" s="16" t="str">
        <f t="shared" si="0"/>
        <v/>
      </c>
      <c r="L25" s="20">
        <v>257.62875000000003</v>
      </c>
      <c r="M25" s="21">
        <v>277.63875000000002</v>
      </c>
      <c r="N25" s="56">
        <v>250.125</v>
      </c>
      <c r="O25" s="22"/>
      <c r="P25" s="22"/>
      <c r="Q25" s="22"/>
      <c r="R25" s="22"/>
      <c r="S25" s="22"/>
      <c r="T25" s="22"/>
      <c r="U25" s="22"/>
      <c r="V25" s="22"/>
      <c r="W25" s="22"/>
      <c r="X25" s="22"/>
      <c r="Y25" s="22"/>
      <c r="Z25" s="22"/>
      <c r="AA25" s="23">
        <f t="shared" si="1"/>
        <v>3</v>
      </c>
      <c r="AB25" s="24">
        <f t="shared" si="2"/>
        <v>261.8</v>
      </c>
      <c r="AC25" s="24">
        <f t="shared" si="3"/>
        <v>261.8</v>
      </c>
      <c r="AD25" s="25">
        <f t="shared" si="4"/>
        <v>5.4326621690496602</v>
      </c>
    </row>
    <row r="26" spans="1:30">
      <c r="A26" s="13">
        <v>9</v>
      </c>
      <c r="B26" s="14" t="s">
        <v>78</v>
      </c>
      <c r="C26" s="15" t="s">
        <v>79</v>
      </c>
      <c r="D26" s="57" t="s">
        <v>63</v>
      </c>
      <c r="E26" s="16">
        <v>1</v>
      </c>
      <c r="F26" s="17"/>
      <c r="G26" s="16"/>
      <c r="H26" s="18"/>
      <c r="I26" s="18"/>
      <c r="J26" s="19">
        <v>1.0379</v>
      </c>
      <c r="K26" s="16" t="str">
        <f t="shared" si="0"/>
        <v/>
      </c>
      <c r="L26" s="20">
        <v>5155.0691450000004</v>
      </c>
      <c r="M26" s="21">
        <v>5555.4628650000004</v>
      </c>
      <c r="N26" s="56">
        <v>5004.9215000000004</v>
      </c>
      <c r="O26" s="22"/>
      <c r="P26" s="22"/>
      <c r="Q26" s="22"/>
      <c r="R26" s="22"/>
      <c r="S26" s="22"/>
      <c r="T26" s="22"/>
      <c r="U26" s="22"/>
      <c r="V26" s="22"/>
      <c r="W26" s="22"/>
      <c r="X26" s="22"/>
      <c r="Y26" s="22"/>
      <c r="Z26" s="22"/>
      <c r="AA26" s="23">
        <f t="shared" si="1"/>
        <v>3</v>
      </c>
      <c r="AB26" s="24">
        <f t="shared" si="2"/>
        <v>5238.49</v>
      </c>
      <c r="AC26" s="24">
        <f t="shared" si="3"/>
        <v>5238.49</v>
      </c>
      <c r="AD26" s="25">
        <f t="shared" si="4"/>
        <v>5.4327083470628157</v>
      </c>
    </row>
    <row r="27" spans="1:30">
      <c r="A27" s="13">
        <v>10</v>
      </c>
      <c r="B27" s="14" t="s">
        <v>80</v>
      </c>
      <c r="C27" s="15" t="s">
        <v>81</v>
      </c>
      <c r="D27" s="57" t="s">
        <v>63</v>
      </c>
      <c r="E27" s="16">
        <v>1</v>
      </c>
      <c r="F27" s="17"/>
      <c r="G27" s="16"/>
      <c r="H27" s="18"/>
      <c r="I27" s="18"/>
      <c r="J27" s="19">
        <v>1.0379</v>
      </c>
      <c r="K27" s="16" t="str">
        <f t="shared" si="0"/>
        <v/>
      </c>
      <c r="L27" s="20">
        <v>1807.135</v>
      </c>
      <c r="M27" s="21">
        <v>1947.4949999999999</v>
      </c>
      <c r="N27" s="56">
        <v>1754.5</v>
      </c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  <c r="AA27" s="23">
        <f t="shared" si="1"/>
        <v>3</v>
      </c>
      <c r="AB27" s="24">
        <f t="shared" si="2"/>
        <v>1836.38</v>
      </c>
      <c r="AC27" s="24">
        <f t="shared" si="3"/>
        <v>1836.38</v>
      </c>
      <c r="AD27" s="25">
        <f t="shared" si="4"/>
        <v>5.4327041862514776</v>
      </c>
    </row>
    <row r="28" spans="1:30">
      <c r="A28" s="13">
        <v>11</v>
      </c>
      <c r="B28" s="14" t="s">
        <v>82</v>
      </c>
      <c r="C28" s="15" t="s">
        <v>83</v>
      </c>
      <c r="D28" s="57" t="s">
        <v>63</v>
      </c>
      <c r="E28" s="16">
        <v>1</v>
      </c>
      <c r="F28" s="17"/>
      <c r="G28" s="16"/>
      <c r="H28" s="18"/>
      <c r="I28" s="18"/>
      <c r="J28" s="19">
        <v>1.0379</v>
      </c>
      <c r="K28" s="16" t="str">
        <f t="shared" si="0"/>
        <v/>
      </c>
      <c r="L28" s="20">
        <v>1455.042375</v>
      </c>
      <c r="M28" s="21">
        <v>1568.0553749999999</v>
      </c>
      <c r="N28" s="56">
        <v>1412.6624999999999</v>
      </c>
      <c r="O28" s="22"/>
      <c r="P28" s="22"/>
      <c r="Q28" s="22"/>
      <c r="R28" s="22"/>
      <c r="S28" s="22"/>
      <c r="T28" s="22"/>
      <c r="U28" s="22"/>
      <c r="V28" s="22"/>
      <c r="W28" s="22"/>
      <c r="X28" s="22"/>
      <c r="Y28" s="22"/>
      <c r="Z28" s="22"/>
      <c r="AA28" s="23">
        <f t="shared" si="1"/>
        <v>3</v>
      </c>
      <c r="AB28" s="24">
        <f t="shared" si="2"/>
        <v>1478.59</v>
      </c>
      <c r="AC28" s="24">
        <f t="shared" si="3"/>
        <v>1478.59</v>
      </c>
      <c r="AD28" s="25">
        <f t="shared" si="4"/>
        <v>5.4327021062034024</v>
      </c>
    </row>
    <row r="29" spans="1:30">
      <c r="A29" s="13">
        <v>12</v>
      </c>
      <c r="B29" s="14" t="s">
        <v>84</v>
      </c>
      <c r="C29" s="15" t="s">
        <v>85</v>
      </c>
      <c r="D29" s="57" t="s">
        <v>63</v>
      </c>
      <c r="E29" s="16">
        <v>1</v>
      </c>
      <c r="F29" s="17"/>
      <c r="G29" s="16"/>
      <c r="H29" s="18"/>
      <c r="I29" s="18"/>
      <c r="J29" s="19">
        <v>1.0379</v>
      </c>
      <c r="K29" s="16" t="str">
        <f t="shared" si="0"/>
        <v/>
      </c>
      <c r="L29" s="20">
        <v>653.40625</v>
      </c>
      <c r="M29" s="21">
        <v>704.15625</v>
      </c>
      <c r="N29" s="56">
        <v>634.375</v>
      </c>
      <c r="O29" s="22"/>
      <c r="P29" s="22"/>
      <c r="Q29" s="22"/>
      <c r="R29" s="22"/>
      <c r="S29" s="22"/>
      <c r="T29" s="22"/>
      <c r="U29" s="22"/>
      <c r="V29" s="22"/>
      <c r="W29" s="22"/>
      <c r="X29" s="22"/>
      <c r="Y29" s="22"/>
      <c r="Z29" s="22"/>
      <c r="AA29" s="23">
        <f t="shared" si="1"/>
        <v>3</v>
      </c>
      <c r="AB29" s="24">
        <f t="shared" si="2"/>
        <v>663.98</v>
      </c>
      <c r="AC29" s="24">
        <f t="shared" si="3"/>
        <v>663.98</v>
      </c>
      <c r="AD29" s="25">
        <f t="shared" si="4"/>
        <v>5.4327072291555965</v>
      </c>
    </row>
    <row r="30" spans="1:30">
      <c r="A30" s="13">
        <v>13</v>
      </c>
      <c r="B30" s="14" t="s">
        <v>86</v>
      </c>
      <c r="C30" s="15" t="s">
        <v>87</v>
      </c>
      <c r="D30" s="57" t="s">
        <v>63</v>
      </c>
      <c r="E30" s="16">
        <v>1</v>
      </c>
      <c r="F30" s="17"/>
      <c r="G30" s="16"/>
      <c r="H30" s="18"/>
      <c r="I30" s="18"/>
      <c r="J30" s="19">
        <v>1.0379</v>
      </c>
      <c r="K30" s="16" t="str">
        <f t="shared" si="0"/>
        <v/>
      </c>
      <c r="L30" s="20">
        <v>360.934145</v>
      </c>
      <c r="M30" s="21">
        <v>388.96786500000002</v>
      </c>
      <c r="N30" s="56">
        <v>350.42149999999998</v>
      </c>
      <c r="O30" s="22"/>
      <c r="P30" s="22"/>
      <c r="Q30" s="22"/>
      <c r="R30" s="22"/>
      <c r="S30" s="22"/>
      <c r="T30" s="22"/>
      <c r="U30" s="22"/>
      <c r="V30" s="22"/>
      <c r="W30" s="22"/>
      <c r="X30" s="22"/>
      <c r="Y30" s="22"/>
      <c r="Z30" s="22"/>
      <c r="AA30" s="23">
        <f t="shared" si="1"/>
        <v>3</v>
      </c>
      <c r="AB30" s="24">
        <f t="shared" si="2"/>
        <v>366.78000000000003</v>
      </c>
      <c r="AC30" s="24">
        <f t="shared" si="3"/>
        <v>366.78000000000003</v>
      </c>
      <c r="AD30" s="25">
        <f t="shared" si="4"/>
        <v>5.4326326313689046</v>
      </c>
    </row>
    <row r="31" spans="1:30" ht="25.5">
      <c r="A31" s="13">
        <v>14</v>
      </c>
      <c r="B31" s="14" t="s">
        <v>88</v>
      </c>
      <c r="C31" s="15" t="s">
        <v>89</v>
      </c>
      <c r="D31" s="57" t="s">
        <v>63</v>
      </c>
      <c r="E31" s="16">
        <v>1</v>
      </c>
      <c r="F31" s="17"/>
      <c r="G31" s="16"/>
      <c r="H31" s="18"/>
      <c r="I31" s="18"/>
      <c r="J31" s="19">
        <v>1.0379</v>
      </c>
      <c r="K31" s="16" t="str">
        <f t="shared" si="0"/>
        <v/>
      </c>
      <c r="L31" s="20">
        <v>286.25914499999999</v>
      </c>
      <c r="M31" s="21">
        <v>308.49286499999999</v>
      </c>
      <c r="N31" s="56">
        <v>277.92149999999998</v>
      </c>
      <c r="O31" s="22"/>
      <c r="P31" s="22"/>
      <c r="Q31" s="22"/>
      <c r="R31" s="22"/>
      <c r="S31" s="22"/>
      <c r="T31" s="22"/>
      <c r="U31" s="22"/>
      <c r="V31" s="22"/>
      <c r="W31" s="22"/>
      <c r="X31" s="22"/>
      <c r="Y31" s="22"/>
      <c r="Z31" s="22"/>
      <c r="AA31" s="23">
        <f t="shared" si="1"/>
        <v>3</v>
      </c>
      <c r="AB31" s="24">
        <f t="shared" si="2"/>
        <v>290.90000000000003</v>
      </c>
      <c r="AC31" s="24">
        <f t="shared" si="3"/>
        <v>290.90000000000003</v>
      </c>
      <c r="AD31" s="25">
        <f t="shared" si="4"/>
        <v>5.4325491425246746</v>
      </c>
    </row>
    <row r="32" spans="1:30">
      <c r="A32" s="13">
        <v>15</v>
      </c>
      <c r="B32" s="14" t="s">
        <v>90</v>
      </c>
      <c r="C32" s="15" t="s">
        <v>91</v>
      </c>
      <c r="D32" s="57" t="s">
        <v>63</v>
      </c>
      <c r="E32" s="16">
        <v>1</v>
      </c>
      <c r="F32" s="17"/>
      <c r="G32" s="16"/>
      <c r="H32" s="18"/>
      <c r="I32" s="18"/>
      <c r="J32" s="19">
        <v>1.0379</v>
      </c>
      <c r="K32" s="16" t="str">
        <f t="shared" si="0"/>
        <v/>
      </c>
      <c r="L32" s="20">
        <v>306.16750000000002</v>
      </c>
      <c r="M32" s="21">
        <v>329.94749999999999</v>
      </c>
      <c r="N32" s="56">
        <v>297.25</v>
      </c>
      <c r="O32" s="22"/>
      <c r="P32" s="22"/>
      <c r="Q32" s="22"/>
      <c r="R32" s="22"/>
      <c r="S32" s="22"/>
      <c r="T32" s="22"/>
      <c r="U32" s="22"/>
      <c r="V32" s="22"/>
      <c r="W32" s="22"/>
      <c r="X32" s="22"/>
      <c r="Y32" s="22"/>
      <c r="Z32" s="22"/>
      <c r="AA32" s="23">
        <f t="shared" si="1"/>
        <v>3</v>
      </c>
      <c r="AB32" s="24">
        <f t="shared" si="2"/>
        <v>311.13</v>
      </c>
      <c r="AC32" s="24">
        <f t="shared" si="3"/>
        <v>311.13</v>
      </c>
      <c r="AD32" s="25">
        <f t="shared" si="4"/>
        <v>5.4325685372344976</v>
      </c>
    </row>
    <row r="33" spans="1:30">
      <c r="A33" s="13">
        <v>16</v>
      </c>
      <c r="B33" s="14" t="s">
        <v>92</v>
      </c>
      <c r="C33" s="15" t="s">
        <v>93</v>
      </c>
      <c r="D33" s="57" t="s">
        <v>63</v>
      </c>
      <c r="E33" s="16">
        <v>1</v>
      </c>
      <c r="F33" s="17"/>
      <c r="G33" s="16"/>
      <c r="H33" s="18"/>
      <c r="I33" s="18"/>
      <c r="J33" s="19">
        <v>1.0379</v>
      </c>
      <c r="K33" s="16" t="str">
        <f t="shared" si="0"/>
        <v/>
      </c>
      <c r="L33" s="20">
        <v>672.07500000000005</v>
      </c>
      <c r="M33" s="21">
        <v>724.27499999999998</v>
      </c>
      <c r="N33" s="56">
        <v>652.5</v>
      </c>
      <c r="O33" s="22"/>
      <c r="P33" s="22"/>
      <c r="Q33" s="22"/>
      <c r="R33" s="22"/>
      <c r="S33" s="22"/>
      <c r="T33" s="22"/>
      <c r="U33" s="22"/>
      <c r="V33" s="22"/>
      <c r="W33" s="22"/>
      <c r="X33" s="22"/>
      <c r="Y33" s="22"/>
      <c r="Z33" s="22"/>
      <c r="AA33" s="23">
        <f t="shared" si="1"/>
        <v>3</v>
      </c>
      <c r="AB33" s="24">
        <f t="shared" si="2"/>
        <v>682.95</v>
      </c>
      <c r="AC33" s="24">
        <f t="shared" si="3"/>
        <v>682.95</v>
      </c>
      <c r="AD33" s="25">
        <f t="shared" si="4"/>
        <v>5.4327140475262272</v>
      </c>
    </row>
    <row r="34" spans="1:30">
      <c r="A34" s="13">
        <v>17</v>
      </c>
      <c r="B34" s="14" t="s">
        <v>94</v>
      </c>
      <c r="C34" s="15" t="s">
        <v>95</v>
      </c>
      <c r="D34" s="57" t="s">
        <v>63</v>
      </c>
      <c r="E34" s="16">
        <v>1</v>
      </c>
      <c r="F34" s="17"/>
      <c r="G34" s="16"/>
      <c r="H34" s="18"/>
      <c r="I34" s="18"/>
      <c r="J34" s="19">
        <v>1.0379</v>
      </c>
      <c r="K34" s="16" t="str">
        <f t="shared" si="0"/>
        <v/>
      </c>
      <c r="L34" s="20">
        <v>175.48625000000001</v>
      </c>
      <c r="M34" s="21">
        <v>189.11625000000001</v>
      </c>
      <c r="N34" s="56">
        <v>170.375</v>
      </c>
      <c r="O34" s="22"/>
      <c r="P34" s="22"/>
      <c r="Q34" s="22"/>
      <c r="R34" s="22"/>
      <c r="S34" s="22"/>
      <c r="T34" s="22"/>
      <c r="U34" s="22"/>
      <c r="V34" s="22"/>
      <c r="W34" s="22"/>
      <c r="X34" s="22"/>
      <c r="Y34" s="22"/>
      <c r="Z34" s="22"/>
      <c r="AA34" s="23">
        <f t="shared" si="1"/>
        <v>3</v>
      </c>
      <c r="AB34" s="24">
        <f t="shared" si="2"/>
        <v>178.33</v>
      </c>
      <c r="AC34" s="24">
        <f t="shared" si="3"/>
        <v>178.33</v>
      </c>
      <c r="AD34" s="25">
        <f t="shared" si="4"/>
        <v>5.4325871125827989</v>
      </c>
    </row>
    <row r="35" spans="1:30">
      <c r="A35" s="13">
        <v>18</v>
      </c>
      <c r="B35" s="14" t="s">
        <v>96</v>
      </c>
      <c r="C35" s="15" t="s">
        <v>97</v>
      </c>
      <c r="D35" s="57" t="s">
        <v>63</v>
      </c>
      <c r="E35" s="16">
        <v>1</v>
      </c>
      <c r="F35" s="17"/>
      <c r="G35" s="16"/>
      <c r="H35" s="18"/>
      <c r="I35" s="18"/>
      <c r="J35" s="19">
        <v>1.0379</v>
      </c>
      <c r="K35" s="16" t="str">
        <f t="shared" si="0"/>
        <v/>
      </c>
      <c r="L35" s="20">
        <v>177.98039499999999</v>
      </c>
      <c r="M35" s="21">
        <v>191.804115</v>
      </c>
      <c r="N35" s="56">
        <v>172.79650000000001</v>
      </c>
      <c r="O35" s="22"/>
      <c r="P35" s="22"/>
      <c r="Q35" s="22"/>
      <c r="R35" s="22"/>
      <c r="S35" s="22"/>
      <c r="T35" s="22"/>
      <c r="U35" s="22"/>
      <c r="V35" s="22"/>
      <c r="W35" s="22"/>
      <c r="X35" s="22"/>
      <c r="Y35" s="22"/>
      <c r="Z35" s="22"/>
      <c r="AA35" s="23">
        <f t="shared" si="1"/>
        <v>3</v>
      </c>
      <c r="AB35" s="24">
        <f t="shared" si="2"/>
        <v>180.87</v>
      </c>
      <c r="AC35" s="24">
        <f t="shared" si="3"/>
        <v>180.87</v>
      </c>
      <c r="AD35" s="25">
        <f t="shared" si="4"/>
        <v>5.4324237941577129</v>
      </c>
    </row>
    <row r="36" spans="1:30">
      <c r="A36" s="13">
        <v>19</v>
      </c>
      <c r="B36" s="14" t="s">
        <v>98</v>
      </c>
      <c r="C36" s="15" t="s">
        <v>99</v>
      </c>
      <c r="D36" s="57" t="s">
        <v>63</v>
      </c>
      <c r="E36" s="16">
        <v>1</v>
      </c>
      <c r="F36" s="17"/>
      <c r="G36" s="16"/>
      <c r="H36" s="18"/>
      <c r="I36" s="18"/>
      <c r="J36" s="19">
        <v>1.0379</v>
      </c>
      <c r="K36" s="16" t="str">
        <f t="shared" si="0"/>
        <v/>
      </c>
      <c r="L36" s="20">
        <v>606.10710500000005</v>
      </c>
      <c r="M36" s="21">
        <v>653.18338500000004</v>
      </c>
      <c r="N36" s="56">
        <v>588.45349999999996</v>
      </c>
      <c r="O36" s="22"/>
      <c r="P36" s="22"/>
      <c r="Q36" s="22"/>
      <c r="R36" s="22"/>
      <c r="S36" s="22"/>
      <c r="T36" s="22"/>
      <c r="U36" s="22"/>
      <c r="V36" s="22"/>
      <c r="W36" s="22"/>
      <c r="X36" s="22"/>
      <c r="Y36" s="22"/>
      <c r="Z36" s="22"/>
      <c r="AA36" s="23">
        <f t="shared" si="1"/>
        <v>3</v>
      </c>
      <c r="AB36" s="24">
        <f t="shared" si="2"/>
        <v>615.91999999999996</v>
      </c>
      <c r="AC36" s="24">
        <f t="shared" si="3"/>
        <v>615.91999999999996</v>
      </c>
      <c r="AD36" s="25">
        <f t="shared" si="4"/>
        <v>5.4326669755300507</v>
      </c>
    </row>
    <row r="37" spans="1:30">
      <c r="A37" s="13">
        <v>20</v>
      </c>
      <c r="B37" s="14" t="s">
        <v>100</v>
      </c>
      <c r="C37" s="15" t="s">
        <v>101</v>
      </c>
      <c r="D37" s="57" t="s">
        <v>63</v>
      </c>
      <c r="E37" s="16">
        <v>1</v>
      </c>
      <c r="F37" s="17"/>
      <c r="G37" s="16"/>
      <c r="H37" s="18"/>
      <c r="I37" s="18"/>
      <c r="J37" s="19">
        <v>1.0379</v>
      </c>
      <c r="K37" s="16" t="str">
        <f t="shared" si="0"/>
        <v/>
      </c>
      <c r="L37" s="20">
        <v>920.99664499999994</v>
      </c>
      <c r="M37" s="21">
        <v>992.53036499999996</v>
      </c>
      <c r="N37" s="56">
        <v>894.17150000000004</v>
      </c>
      <c r="O37" s="22"/>
      <c r="P37" s="22"/>
      <c r="Q37" s="22"/>
      <c r="R37" s="22"/>
      <c r="S37" s="22"/>
      <c r="T37" s="22"/>
      <c r="U37" s="22"/>
      <c r="V37" s="22"/>
      <c r="W37" s="22"/>
      <c r="X37" s="22"/>
      <c r="Y37" s="22"/>
      <c r="Z37" s="22"/>
      <c r="AA37" s="23">
        <f t="shared" si="1"/>
        <v>3</v>
      </c>
      <c r="AB37" s="24">
        <f t="shared" si="2"/>
        <v>935.9</v>
      </c>
      <c r="AC37" s="24">
        <f t="shared" si="3"/>
        <v>935.9</v>
      </c>
      <c r="AD37" s="25">
        <f t="shared" si="4"/>
        <v>5.432711164474668</v>
      </c>
    </row>
    <row r="38" spans="1:30">
      <c r="A38" s="13">
        <v>21</v>
      </c>
      <c r="B38" s="14" t="s">
        <v>102</v>
      </c>
      <c r="C38" s="15" t="s">
        <v>103</v>
      </c>
      <c r="D38" s="57" t="s">
        <v>63</v>
      </c>
      <c r="E38" s="16">
        <v>1</v>
      </c>
      <c r="F38" s="17"/>
      <c r="G38" s="16"/>
      <c r="H38" s="18"/>
      <c r="I38" s="18"/>
      <c r="J38" s="19">
        <v>1.0379</v>
      </c>
      <c r="K38" s="16" t="str">
        <f t="shared" si="0"/>
        <v/>
      </c>
      <c r="L38" s="20">
        <v>6313.7712499999998</v>
      </c>
      <c r="M38" s="21">
        <v>6804.1612500000001</v>
      </c>
      <c r="N38" s="56">
        <v>6129.875</v>
      </c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3">
        <f t="shared" si="1"/>
        <v>3</v>
      </c>
      <c r="AB38" s="24">
        <f t="shared" si="2"/>
        <v>6415.9400000000005</v>
      </c>
      <c r="AC38" s="24">
        <f t="shared" si="3"/>
        <v>6415.9400000000005</v>
      </c>
      <c r="AD38" s="25">
        <f t="shared" si="4"/>
        <v>5.4327105193903158</v>
      </c>
    </row>
    <row r="39" spans="1:30">
      <c r="A39" s="13">
        <v>22</v>
      </c>
      <c r="B39" s="14" t="s">
        <v>104</v>
      </c>
      <c r="C39" s="15" t="s">
        <v>105</v>
      </c>
      <c r="D39" s="57" t="s">
        <v>63</v>
      </c>
      <c r="E39" s="16">
        <v>1</v>
      </c>
      <c r="F39" s="17"/>
      <c r="G39" s="16"/>
      <c r="H39" s="18"/>
      <c r="I39" s="18"/>
      <c r="J39" s="19">
        <v>1.0379</v>
      </c>
      <c r="K39" s="16" t="str">
        <f t="shared" si="0"/>
        <v/>
      </c>
      <c r="L39" s="20">
        <v>311.14085499999999</v>
      </c>
      <c r="M39" s="21">
        <v>335.30713500000002</v>
      </c>
      <c r="N39" s="56">
        <v>302.07850000000002</v>
      </c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3">
        <f t="shared" si="1"/>
        <v>3</v>
      </c>
      <c r="AB39" s="24">
        <f t="shared" si="2"/>
        <v>316.18</v>
      </c>
      <c r="AC39" s="24">
        <f t="shared" si="3"/>
        <v>316.18</v>
      </c>
      <c r="AD39" s="25">
        <f t="shared" si="4"/>
        <v>5.4326366696962447</v>
      </c>
    </row>
    <row r="40" spans="1:30">
      <c r="A40" s="13">
        <v>23</v>
      </c>
      <c r="B40" s="14" t="s">
        <v>106</v>
      </c>
      <c r="C40" s="15" t="s">
        <v>107</v>
      </c>
      <c r="D40" s="57" t="s">
        <v>63</v>
      </c>
      <c r="E40" s="16">
        <v>1</v>
      </c>
      <c r="F40" s="17"/>
      <c r="G40" s="16"/>
      <c r="H40" s="18"/>
      <c r="I40" s="18"/>
      <c r="J40" s="19">
        <v>1.0379</v>
      </c>
      <c r="K40" s="16" t="str">
        <f t="shared" si="0"/>
        <v/>
      </c>
      <c r="L40" s="20">
        <v>57.245854999999999</v>
      </c>
      <c r="M40" s="21">
        <v>61.692135</v>
      </c>
      <c r="N40" s="56">
        <v>55.578499999999998</v>
      </c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3">
        <f t="shared" si="1"/>
        <v>3</v>
      </c>
      <c r="AB40" s="24">
        <f t="shared" si="2"/>
        <v>58.18</v>
      </c>
      <c r="AC40" s="24">
        <f t="shared" si="3"/>
        <v>58.18</v>
      </c>
      <c r="AD40" s="25">
        <f t="shared" si="4"/>
        <v>5.4319822776894382</v>
      </c>
    </row>
    <row r="41" spans="1:30">
      <c r="A41" s="13">
        <v>24</v>
      </c>
      <c r="B41" s="14" t="s">
        <v>108</v>
      </c>
      <c r="C41" s="15" t="s">
        <v>109</v>
      </c>
      <c r="D41" s="57" t="s">
        <v>63</v>
      </c>
      <c r="E41" s="16">
        <v>1</v>
      </c>
      <c r="F41" s="17"/>
      <c r="G41" s="16"/>
      <c r="H41" s="18"/>
      <c r="I41" s="18"/>
      <c r="J41" s="19">
        <v>1.0379</v>
      </c>
      <c r="K41" s="16" t="str">
        <f t="shared" si="0"/>
        <v/>
      </c>
      <c r="L41" s="20">
        <v>5503.5474999999997</v>
      </c>
      <c r="M41" s="21">
        <v>5931.0074999999997</v>
      </c>
      <c r="N41" s="56">
        <v>5343.25</v>
      </c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3">
        <f t="shared" si="1"/>
        <v>3</v>
      </c>
      <c r="AB41" s="24">
        <f t="shared" si="2"/>
        <v>5592.61</v>
      </c>
      <c r="AC41" s="24">
        <f t="shared" si="3"/>
        <v>5592.61</v>
      </c>
      <c r="AD41" s="25">
        <f t="shared" si="4"/>
        <v>5.432705952447578</v>
      </c>
    </row>
    <row r="42" spans="1:30">
      <c r="A42" s="13">
        <v>25</v>
      </c>
      <c r="B42" s="14" t="s">
        <v>110</v>
      </c>
      <c r="C42" s="15" t="s">
        <v>111</v>
      </c>
      <c r="D42" s="57" t="s">
        <v>63</v>
      </c>
      <c r="E42" s="16">
        <v>1</v>
      </c>
      <c r="F42" s="17"/>
      <c r="G42" s="16"/>
      <c r="H42" s="18"/>
      <c r="I42" s="18"/>
      <c r="J42" s="19">
        <v>1.0379</v>
      </c>
      <c r="K42" s="16" t="str">
        <f t="shared" si="0"/>
        <v/>
      </c>
      <c r="L42" s="20">
        <v>7688.4185200000002</v>
      </c>
      <c r="M42" s="21">
        <v>8285.5772400000005</v>
      </c>
      <c r="N42" s="56">
        <v>7464.4840000000004</v>
      </c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3">
        <f t="shared" si="1"/>
        <v>3</v>
      </c>
      <c r="AB42" s="24">
        <f t="shared" si="2"/>
        <v>7812.83</v>
      </c>
      <c r="AC42" s="24">
        <f t="shared" si="3"/>
        <v>7812.83</v>
      </c>
      <c r="AD42" s="25">
        <f t="shared" si="4"/>
        <v>5.4327116740374501</v>
      </c>
    </row>
    <row r="43" spans="1:30" ht="25.5">
      <c r="A43" s="13">
        <v>26</v>
      </c>
      <c r="B43" s="14" t="s">
        <v>112</v>
      </c>
      <c r="C43" s="15" t="s">
        <v>113</v>
      </c>
      <c r="D43" s="57" t="s">
        <v>63</v>
      </c>
      <c r="E43" s="16">
        <v>1</v>
      </c>
      <c r="F43" s="17"/>
      <c r="G43" s="16"/>
      <c r="H43" s="18"/>
      <c r="I43" s="18"/>
      <c r="J43" s="19">
        <v>1.0379</v>
      </c>
      <c r="K43" s="16" t="str">
        <f t="shared" si="0"/>
        <v/>
      </c>
      <c r="L43" s="20">
        <v>10196.87125</v>
      </c>
      <c r="M43" s="21">
        <v>10305.769875</v>
      </c>
      <c r="N43" s="56">
        <v>9899.875</v>
      </c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3">
        <f t="shared" si="1"/>
        <v>3</v>
      </c>
      <c r="AB43" s="24">
        <f t="shared" si="2"/>
        <v>10134.18</v>
      </c>
      <c r="AC43" s="24">
        <f t="shared" si="3"/>
        <v>10134.18</v>
      </c>
      <c r="AD43" s="25">
        <f t="shared" si="4"/>
        <v>2.0730422069392276</v>
      </c>
    </row>
    <row r="44" spans="1:30">
      <c r="A44" s="13">
        <v>27</v>
      </c>
      <c r="B44" s="14" t="s">
        <v>114</v>
      </c>
      <c r="C44" s="15" t="s">
        <v>115</v>
      </c>
      <c r="D44" s="57" t="s">
        <v>63</v>
      </c>
      <c r="E44" s="16">
        <v>1</v>
      </c>
      <c r="F44" s="17"/>
      <c r="G44" s="16"/>
      <c r="H44" s="18"/>
      <c r="I44" s="18"/>
      <c r="J44" s="19">
        <v>1.0379</v>
      </c>
      <c r="K44" s="16" t="str">
        <f t="shared" si="0"/>
        <v/>
      </c>
      <c r="L44" s="20">
        <v>333.54335500000002</v>
      </c>
      <c r="M44" s="21">
        <v>337.10546849999997</v>
      </c>
      <c r="N44" s="56">
        <v>323.82850000000002</v>
      </c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3">
        <f t="shared" si="1"/>
        <v>3</v>
      </c>
      <c r="AB44" s="24">
        <f t="shared" si="2"/>
        <v>331.5</v>
      </c>
      <c r="AC44" s="24">
        <f t="shared" si="3"/>
        <v>331.5</v>
      </c>
      <c r="AD44" s="25">
        <f t="shared" si="4"/>
        <v>2.072996565533701</v>
      </c>
    </row>
    <row r="45" spans="1:30">
      <c r="A45" s="13">
        <v>28</v>
      </c>
      <c r="B45" s="14" t="s">
        <v>116</v>
      </c>
      <c r="C45" s="15" t="s">
        <v>117</v>
      </c>
      <c r="D45" s="57" t="s">
        <v>118</v>
      </c>
      <c r="E45" s="16">
        <v>1</v>
      </c>
      <c r="F45" s="17"/>
      <c r="G45" s="16"/>
      <c r="H45" s="18"/>
      <c r="I45" s="18"/>
      <c r="J45" s="19">
        <v>1.0379</v>
      </c>
      <c r="K45" s="16" t="str">
        <f t="shared" si="0"/>
        <v/>
      </c>
      <c r="L45" s="20">
        <v>505.29585500000002</v>
      </c>
      <c r="M45" s="21">
        <v>510.69221850000002</v>
      </c>
      <c r="N45" s="56">
        <v>490.57850000000002</v>
      </c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3">
        <f t="shared" si="1"/>
        <v>3</v>
      </c>
      <c r="AB45" s="24">
        <f t="shared" si="2"/>
        <v>502.19</v>
      </c>
      <c r="AC45" s="24">
        <f t="shared" si="3"/>
        <v>502.19</v>
      </c>
      <c r="AD45" s="25">
        <f t="shared" si="4"/>
        <v>2.073039120021912</v>
      </c>
    </row>
    <row r="46" spans="1:30">
      <c r="A46" s="13">
        <v>29</v>
      </c>
      <c r="B46" s="14" t="s">
        <v>119</v>
      </c>
      <c r="C46" s="15" t="s">
        <v>120</v>
      </c>
      <c r="D46" s="57" t="s">
        <v>63</v>
      </c>
      <c r="E46" s="16">
        <v>1</v>
      </c>
      <c r="F46" s="17"/>
      <c r="G46" s="16"/>
      <c r="H46" s="18"/>
      <c r="I46" s="18"/>
      <c r="J46" s="19">
        <v>1.0379</v>
      </c>
      <c r="K46" s="16" t="str">
        <f t="shared" si="0"/>
        <v/>
      </c>
      <c r="L46" s="20">
        <v>258.86835500000001</v>
      </c>
      <c r="M46" s="21">
        <v>261.6329685</v>
      </c>
      <c r="N46" s="56">
        <v>251.32849999999999</v>
      </c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3">
        <f t="shared" si="1"/>
        <v>3</v>
      </c>
      <c r="AB46" s="24">
        <f t="shared" si="2"/>
        <v>257.28000000000003</v>
      </c>
      <c r="AC46" s="24">
        <f t="shared" si="3"/>
        <v>257.28000000000003</v>
      </c>
      <c r="AD46" s="25">
        <f t="shared" si="4"/>
        <v>2.073016502375685</v>
      </c>
    </row>
    <row r="47" spans="1:30">
      <c r="A47" s="13">
        <v>30</v>
      </c>
      <c r="B47" s="14" t="s">
        <v>121</v>
      </c>
      <c r="C47" s="15" t="s">
        <v>122</v>
      </c>
      <c r="D47" s="57" t="s">
        <v>63</v>
      </c>
      <c r="E47" s="16">
        <v>1</v>
      </c>
      <c r="F47" s="17"/>
      <c r="G47" s="16"/>
      <c r="H47" s="18"/>
      <c r="I47" s="18"/>
      <c r="J47" s="19">
        <v>1.0379</v>
      </c>
      <c r="K47" s="16" t="str">
        <f t="shared" si="0"/>
        <v/>
      </c>
      <c r="L47" s="20">
        <v>979.48210500000005</v>
      </c>
      <c r="M47" s="21">
        <v>989.94259350000004</v>
      </c>
      <c r="N47" s="56">
        <v>950.95349999999996</v>
      </c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3">
        <f t="shared" si="1"/>
        <v>3</v>
      </c>
      <c r="AB47" s="24">
        <f t="shared" si="2"/>
        <v>973.46</v>
      </c>
      <c r="AC47" s="24">
        <f t="shared" si="3"/>
        <v>973.46</v>
      </c>
      <c r="AD47" s="25">
        <f t="shared" si="4"/>
        <v>2.073042556091099</v>
      </c>
    </row>
    <row r="48" spans="1:30">
      <c r="A48" s="13">
        <v>31</v>
      </c>
      <c r="B48" s="14" t="s">
        <v>123</v>
      </c>
      <c r="C48" s="15" t="s">
        <v>124</v>
      </c>
      <c r="D48" s="57" t="s">
        <v>63</v>
      </c>
      <c r="E48" s="16">
        <v>1</v>
      </c>
      <c r="F48" s="17"/>
      <c r="G48" s="16"/>
      <c r="H48" s="18"/>
      <c r="I48" s="18"/>
      <c r="J48" s="19">
        <v>1.0379</v>
      </c>
      <c r="K48" s="16" t="str">
        <f t="shared" si="0"/>
        <v/>
      </c>
      <c r="L48" s="20">
        <v>250.16125</v>
      </c>
      <c r="M48" s="21">
        <v>252.832875</v>
      </c>
      <c r="N48" s="56">
        <v>242.875</v>
      </c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3">
        <f t="shared" si="1"/>
        <v>3</v>
      </c>
      <c r="AB48" s="24">
        <f t="shared" si="2"/>
        <v>248.63</v>
      </c>
      <c r="AC48" s="24">
        <f t="shared" si="3"/>
        <v>248.63</v>
      </c>
      <c r="AD48" s="25">
        <f t="shared" si="4"/>
        <v>2.0729858172378117</v>
      </c>
    </row>
    <row r="49" spans="1:30">
      <c r="A49" s="13">
        <v>32</v>
      </c>
      <c r="B49" s="14" t="s">
        <v>125</v>
      </c>
      <c r="C49" s="15" t="s">
        <v>126</v>
      </c>
      <c r="D49" s="57" t="s">
        <v>63</v>
      </c>
      <c r="E49" s="16">
        <v>1</v>
      </c>
      <c r="F49" s="17"/>
      <c r="G49" s="16"/>
      <c r="H49" s="18"/>
      <c r="I49" s="18"/>
      <c r="J49" s="19">
        <v>1.0379</v>
      </c>
      <c r="K49" s="16" t="str">
        <f t="shared" si="0"/>
        <v/>
      </c>
      <c r="L49" s="20">
        <v>78.408749999999998</v>
      </c>
      <c r="M49" s="21">
        <v>79.246125000000006</v>
      </c>
      <c r="N49" s="56">
        <v>76.125</v>
      </c>
      <c r="O49" s="22"/>
      <c r="P49" s="22"/>
      <c r="Q49" s="22"/>
      <c r="R49" s="22"/>
      <c r="S49" s="22"/>
      <c r="T49" s="22"/>
      <c r="U49" s="22"/>
      <c r="V49" s="22"/>
      <c r="W49" s="22"/>
      <c r="X49" s="22"/>
      <c r="Y49" s="22"/>
      <c r="Z49" s="22"/>
      <c r="AA49" s="23">
        <f t="shared" si="1"/>
        <v>3</v>
      </c>
      <c r="AB49" s="24">
        <f t="shared" si="2"/>
        <v>77.930000000000007</v>
      </c>
      <c r="AC49" s="24">
        <f t="shared" si="3"/>
        <v>77.930000000000007</v>
      </c>
      <c r="AD49" s="25">
        <f t="shared" si="4"/>
        <v>2.0729540553104151</v>
      </c>
    </row>
    <row r="50" spans="1:30">
      <c r="A50" s="13">
        <v>33</v>
      </c>
      <c r="B50" s="14" t="s">
        <v>127</v>
      </c>
      <c r="C50" s="15" t="s">
        <v>128</v>
      </c>
      <c r="D50" s="57" t="s">
        <v>63</v>
      </c>
      <c r="E50" s="16">
        <v>1</v>
      </c>
      <c r="F50" s="17"/>
      <c r="G50" s="16"/>
      <c r="H50" s="18"/>
      <c r="I50" s="18"/>
      <c r="J50" s="19">
        <v>1.0379</v>
      </c>
      <c r="K50" s="16" t="str">
        <f t="shared" si="0"/>
        <v/>
      </c>
      <c r="L50" s="20">
        <v>950.86664499999995</v>
      </c>
      <c r="M50" s="21">
        <v>961.02153150000004</v>
      </c>
      <c r="N50" s="56">
        <v>923.17150000000004</v>
      </c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3">
        <f t="shared" si="1"/>
        <v>3</v>
      </c>
      <c r="AB50" s="24">
        <f t="shared" si="2"/>
        <v>945.02</v>
      </c>
      <c r="AC50" s="24">
        <f t="shared" si="3"/>
        <v>945.02</v>
      </c>
      <c r="AD50" s="25">
        <f t="shared" si="4"/>
        <v>2.0730435983457127</v>
      </c>
    </row>
    <row r="51" spans="1:30">
      <c r="A51" s="13">
        <v>34</v>
      </c>
      <c r="B51" s="14" t="s">
        <v>129</v>
      </c>
      <c r="C51" s="15" t="s">
        <v>130</v>
      </c>
      <c r="D51" s="57" t="s">
        <v>63</v>
      </c>
      <c r="E51" s="16">
        <v>1</v>
      </c>
      <c r="F51" s="17"/>
      <c r="G51" s="16"/>
      <c r="H51" s="18"/>
      <c r="I51" s="18"/>
      <c r="J51" s="19">
        <v>1.0379</v>
      </c>
      <c r="K51" s="16" t="str">
        <f t="shared" si="0"/>
        <v/>
      </c>
      <c r="L51" s="20">
        <v>962.06789500000002</v>
      </c>
      <c r="M51" s="21">
        <v>972.34240650000004</v>
      </c>
      <c r="N51" s="56">
        <v>934.04650000000004</v>
      </c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3">
        <f t="shared" si="1"/>
        <v>3</v>
      </c>
      <c r="AB51" s="24">
        <f t="shared" si="2"/>
        <v>956.16</v>
      </c>
      <c r="AC51" s="24">
        <f t="shared" si="3"/>
        <v>956.16</v>
      </c>
      <c r="AD51" s="25">
        <f t="shared" si="4"/>
        <v>2.073027069391796</v>
      </c>
    </row>
    <row r="52" spans="1:30">
      <c r="A52" s="13">
        <v>35</v>
      </c>
      <c r="B52" s="14" t="s">
        <v>131</v>
      </c>
      <c r="C52" s="15" t="s">
        <v>132</v>
      </c>
      <c r="D52" s="57" t="s">
        <v>63</v>
      </c>
      <c r="E52" s="16">
        <v>1</v>
      </c>
      <c r="F52" s="17"/>
      <c r="G52" s="16"/>
      <c r="H52" s="18"/>
      <c r="I52" s="18"/>
      <c r="J52" s="19">
        <v>1.0379</v>
      </c>
      <c r="K52" s="16" t="str">
        <f t="shared" si="0"/>
        <v/>
      </c>
      <c r="L52" s="20">
        <v>645.93875000000003</v>
      </c>
      <c r="M52" s="21">
        <v>652.83712500000001</v>
      </c>
      <c r="N52" s="56">
        <v>627.125</v>
      </c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3">
        <f t="shared" si="1"/>
        <v>3</v>
      </c>
      <c r="AB52" s="24">
        <f t="shared" si="2"/>
        <v>641.97</v>
      </c>
      <c r="AC52" s="24">
        <f t="shared" si="3"/>
        <v>641.97</v>
      </c>
      <c r="AD52" s="25">
        <f t="shared" si="4"/>
        <v>2.0730340127706763</v>
      </c>
    </row>
    <row r="53" spans="1:30">
      <c r="A53" s="13">
        <v>36</v>
      </c>
      <c r="B53" s="14" t="s">
        <v>133</v>
      </c>
      <c r="C53" s="15" t="s">
        <v>134</v>
      </c>
      <c r="D53" s="57" t="s">
        <v>63</v>
      </c>
      <c r="E53" s="16">
        <v>1</v>
      </c>
      <c r="F53" s="17"/>
      <c r="G53" s="16"/>
      <c r="H53" s="18"/>
      <c r="I53" s="18"/>
      <c r="J53" s="19">
        <v>1.0379</v>
      </c>
      <c r="K53" s="16" t="str">
        <f t="shared" si="0"/>
        <v/>
      </c>
      <c r="L53" s="20">
        <v>200.38289499999999</v>
      </c>
      <c r="M53" s="21">
        <v>202.5229065</v>
      </c>
      <c r="N53" s="56">
        <v>194.54650000000001</v>
      </c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3">
        <f t="shared" si="1"/>
        <v>3</v>
      </c>
      <c r="AB53" s="24">
        <f t="shared" si="2"/>
        <v>199.16</v>
      </c>
      <c r="AC53" s="24">
        <f t="shared" si="3"/>
        <v>199.16</v>
      </c>
      <c r="AD53" s="25">
        <f t="shared" si="4"/>
        <v>2.0729477309164688</v>
      </c>
    </row>
    <row r="54" spans="1:30">
      <c r="A54" s="13">
        <v>37</v>
      </c>
      <c r="B54" s="14" t="s">
        <v>135</v>
      </c>
      <c r="C54" s="15" t="s">
        <v>136</v>
      </c>
      <c r="D54" s="57" t="s">
        <v>63</v>
      </c>
      <c r="E54" s="16">
        <v>1</v>
      </c>
      <c r="F54" s="17"/>
      <c r="G54" s="16"/>
      <c r="H54" s="18"/>
      <c r="I54" s="18"/>
      <c r="J54" s="19">
        <v>1.0379</v>
      </c>
      <c r="K54" s="16" t="str">
        <f t="shared" si="0"/>
        <v/>
      </c>
      <c r="L54" s="20">
        <v>97.077500000000001</v>
      </c>
      <c r="M54" s="21">
        <v>98.114249999999998</v>
      </c>
      <c r="N54" s="56">
        <v>94.25</v>
      </c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3">
        <f t="shared" si="1"/>
        <v>3</v>
      </c>
      <c r="AB54" s="24">
        <f t="shared" si="2"/>
        <v>96.490000000000009</v>
      </c>
      <c r="AC54" s="24">
        <f t="shared" si="3"/>
        <v>96.490000000000009</v>
      </c>
      <c r="AD54" s="25">
        <f t="shared" si="4"/>
        <v>2.0728415220861609</v>
      </c>
    </row>
    <row r="55" spans="1:30">
      <c r="A55" s="13">
        <v>38</v>
      </c>
      <c r="B55" s="14" t="s">
        <v>137</v>
      </c>
      <c r="C55" s="15" t="s">
        <v>138</v>
      </c>
      <c r="D55" s="57" t="s">
        <v>63</v>
      </c>
      <c r="E55" s="16">
        <v>1</v>
      </c>
      <c r="F55" s="17"/>
      <c r="G55" s="16"/>
      <c r="H55" s="18"/>
      <c r="I55" s="18"/>
      <c r="J55" s="19">
        <v>1.0379</v>
      </c>
      <c r="K55" s="16" t="str">
        <f t="shared" si="0"/>
        <v/>
      </c>
      <c r="L55" s="20">
        <v>118.24039500000001</v>
      </c>
      <c r="M55" s="21">
        <v>119.5031565</v>
      </c>
      <c r="N55" s="56">
        <v>114.79649999999999</v>
      </c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3">
        <f t="shared" si="1"/>
        <v>3</v>
      </c>
      <c r="AB55" s="24">
        <f t="shared" si="2"/>
        <v>117.52</v>
      </c>
      <c r="AC55" s="24">
        <f t="shared" si="3"/>
        <v>117.52</v>
      </c>
      <c r="AD55" s="25">
        <f t="shared" si="4"/>
        <v>2.0729265382214521</v>
      </c>
    </row>
    <row r="56" spans="1:30">
      <c r="A56" s="13">
        <v>39</v>
      </c>
      <c r="B56" s="14" t="s">
        <v>139</v>
      </c>
      <c r="C56" s="15" t="s">
        <v>140</v>
      </c>
      <c r="D56" s="57" t="s">
        <v>63</v>
      </c>
      <c r="E56" s="16">
        <v>1</v>
      </c>
      <c r="F56" s="17"/>
      <c r="G56" s="16"/>
      <c r="H56" s="18"/>
      <c r="I56" s="18"/>
      <c r="J56" s="19">
        <v>1.0379</v>
      </c>
      <c r="K56" s="16" t="str">
        <f t="shared" si="0"/>
        <v/>
      </c>
      <c r="L56" s="20">
        <v>451.78375</v>
      </c>
      <c r="M56" s="21">
        <v>456.60862500000002</v>
      </c>
      <c r="N56" s="56">
        <v>438.625</v>
      </c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3">
        <f t="shared" si="1"/>
        <v>3</v>
      </c>
      <c r="AB56" s="24">
        <f t="shared" si="2"/>
        <v>449.01</v>
      </c>
      <c r="AC56" s="24">
        <f t="shared" si="3"/>
        <v>449.01</v>
      </c>
      <c r="AD56" s="25">
        <f t="shared" si="4"/>
        <v>2.0730244053509068</v>
      </c>
    </row>
    <row r="57" spans="1:30">
      <c r="A57" s="13">
        <v>40</v>
      </c>
      <c r="B57" s="14" t="s">
        <v>141</v>
      </c>
      <c r="C57" s="15" t="s">
        <v>142</v>
      </c>
      <c r="D57" s="57" t="s">
        <v>63</v>
      </c>
      <c r="E57" s="16">
        <v>1</v>
      </c>
      <c r="F57" s="17"/>
      <c r="G57" s="16"/>
      <c r="H57" s="18"/>
      <c r="I57" s="18"/>
      <c r="J57" s="19">
        <v>1.0379</v>
      </c>
      <c r="K57" s="16" t="str">
        <f t="shared" si="0"/>
        <v/>
      </c>
      <c r="L57" s="20">
        <v>4235.312105</v>
      </c>
      <c r="M57" s="21">
        <v>4280.5435934999996</v>
      </c>
      <c r="N57" s="56">
        <v>4111.9534999999996</v>
      </c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3">
        <f t="shared" si="1"/>
        <v>3</v>
      </c>
      <c r="AB57" s="24">
        <f t="shared" si="2"/>
        <v>4209.2700000000004</v>
      </c>
      <c r="AC57" s="24">
        <f t="shared" si="3"/>
        <v>4209.2700000000004</v>
      </c>
      <c r="AD57" s="25">
        <f t="shared" si="4"/>
        <v>2.0730437033161202</v>
      </c>
    </row>
    <row r="58" spans="1:30">
      <c r="A58" s="13">
        <v>41</v>
      </c>
      <c r="B58" s="14" t="s">
        <v>143</v>
      </c>
      <c r="C58" s="15" t="s">
        <v>144</v>
      </c>
      <c r="D58" s="57" t="s">
        <v>63</v>
      </c>
      <c r="E58" s="16">
        <v>1</v>
      </c>
      <c r="F58" s="17"/>
      <c r="G58" s="16"/>
      <c r="H58" s="18"/>
      <c r="I58" s="18"/>
      <c r="J58" s="19">
        <v>1.0379</v>
      </c>
      <c r="K58" s="16" t="str">
        <f t="shared" si="0"/>
        <v/>
      </c>
      <c r="L58" s="20">
        <v>1315.519605</v>
      </c>
      <c r="M58" s="21">
        <v>1329.5688435</v>
      </c>
      <c r="N58" s="56">
        <v>1277.2035000000001</v>
      </c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3">
        <f t="shared" si="1"/>
        <v>3</v>
      </c>
      <c r="AB58" s="24">
        <f t="shared" si="2"/>
        <v>1307.44</v>
      </c>
      <c r="AC58" s="24">
        <f t="shared" si="3"/>
        <v>1307.44</v>
      </c>
      <c r="AD58" s="25">
        <f t="shared" si="4"/>
        <v>2.0730290089775605</v>
      </c>
    </row>
    <row r="59" spans="1:30">
      <c r="A59" s="13">
        <v>42</v>
      </c>
      <c r="B59" s="14" t="s">
        <v>145</v>
      </c>
      <c r="C59" s="15" t="s">
        <v>146</v>
      </c>
      <c r="D59" s="57" t="s">
        <v>63</v>
      </c>
      <c r="E59" s="16">
        <v>1</v>
      </c>
      <c r="F59" s="17"/>
      <c r="G59" s="16"/>
      <c r="H59" s="18"/>
      <c r="I59" s="18"/>
      <c r="J59" s="19">
        <v>1.0379</v>
      </c>
      <c r="K59" s="16" t="str">
        <f t="shared" si="0"/>
        <v/>
      </c>
      <c r="L59" s="20">
        <v>740.52210500000001</v>
      </c>
      <c r="M59" s="21">
        <v>748.43059349999999</v>
      </c>
      <c r="N59" s="56">
        <v>718.95349999999996</v>
      </c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3">
        <f t="shared" si="1"/>
        <v>3</v>
      </c>
      <c r="AB59" s="24">
        <f t="shared" si="2"/>
        <v>735.97</v>
      </c>
      <c r="AC59" s="24">
        <f t="shared" si="3"/>
        <v>735.97</v>
      </c>
      <c r="AD59" s="25">
        <f t="shared" si="4"/>
        <v>2.0730402656015929</v>
      </c>
    </row>
    <row r="60" spans="1:30" ht="25.5">
      <c r="A60" s="13">
        <v>43</v>
      </c>
      <c r="B60" s="14" t="s">
        <v>147</v>
      </c>
      <c r="C60" s="15" t="s">
        <v>148</v>
      </c>
      <c r="D60" s="57" t="s">
        <v>63</v>
      </c>
      <c r="E60" s="16">
        <v>1</v>
      </c>
      <c r="F60" s="17"/>
      <c r="G60" s="16"/>
      <c r="H60" s="18"/>
      <c r="I60" s="18"/>
      <c r="J60" s="19">
        <v>1.0379</v>
      </c>
      <c r="K60" s="16"/>
      <c r="L60" s="20">
        <v>647.17835500000001</v>
      </c>
      <c r="M60" s="21">
        <v>654.08996850000005</v>
      </c>
      <c r="N60" s="56">
        <v>628.32849999999996</v>
      </c>
      <c r="O60" s="22"/>
      <c r="P60" s="22"/>
      <c r="Q60" s="22"/>
      <c r="R60" s="22"/>
      <c r="S60" s="22"/>
      <c r="T60" s="22"/>
      <c r="U60" s="22"/>
      <c r="V60" s="22"/>
      <c r="W60" s="22"/>
      <c r="X60" s="22"/>
      <c r="Y60" s="22"/>
      <c r="Z60" s="22"/>
      <c r="AA60" s="23">
        <f t="shared" si="1"/>
        <v>3</v>
      </c>
      <c r="AB60" s="24">
        <f t="shared" si="2"/>
        <v>643.20000000000005</v>
      </c>
      <c r="AC60" s="24">
        <f t="shared" si="3"/>
        <v>643.20000000000005</v>
      </c>
      <c r="AD60" s="25">
        <f t="shared" si="4"/>
        <v>2.073040422257697</v>
      </c>
    </row>
    <row r="61" spans="1:30">
      <c r="A61" s="13">
        <v>44</v>
      </c>
      <c r="B61" s="14" t="s">
        <v>149</v>
      </c>
      <c r="C61" s="15" t="s">
        <v>150</v>
      </c>
      <c r="D61" s="57" t="s">
        <v>63</v>
      </c>
      <c r="E61" s="16">
        <v>1</v>
      </c>
      <c r="F61" s="17"/>
      <c r="G61" s="16"/>
      <c r="H61" s="18"/>
      <c r="I61" s="18"/>
      <c r="J61" s="19">
        <v>1.0379</v>
      </c>
      <c r="K61" s="16"/>
      <c r="L61" s="20">
        <v>1040.476645</v>
      </c>
      <c r="M61" s="21">
        <v>1051.5885315</v>
      </c>
      <c r="N61" s="56">
        <v>1010.1715</v>
      </c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3">
        <f t="shared" si="1"/>
        <v>3</v>
      </c>
      <c r="AB61" s="24">
        <f t="shared" si="2"/>
        <v>1034.08</v>
      </c>
      <c r="AC61" s="24">
        <f t="shared" si="3"/>
        <v>1034.08</v>
      </c>
      <c r="AD61" s="25">
        <f t="shared" si="4"/>
        <v>2.0730416139952648</v>
      </c>
    </row>
    <row r="62" spans="1:30">
      <c r="A62" s="13">
        <v>45</v>
      </c>
      <c r="B62" s="14" t="s">
        <v>151</v>
      </c>
      <c r="C62" s="15" t="s">
        <v>152</v>
      </c>
      <c r="D62" s="57" t="s">
        <v>63</v>
      </c>
      <c r="E62" s="16">
        <v>1</v>
      </c>
      <c r="F62" s="17"/>
      <c r="G62" s="16"/>
      <c r="H62" s="18"/>
      <c r="I62" s="18"/>
      <c r="J62" s="19">
        <v>1.0379</v>
      </c>
      <c r="K62" s="16"/>
      <c r="L62" s="20">
        <v>3169.9537500000001</v>
      </c>
      <c r="M62" s="21">
        <v>3203.8076249999999</v>
      </c>
      <c r="N62" s="56">
        <v>3077.625</v>
      </c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3">
        <f t="shared" si="1"/>
        <v>3</v>
      </c>
      <c r="AB62" s="24">
        <f t="shared" si="2"/>
        <v>3150.4700000000003</v>
      </c>
      <c r="AC62" s="24">
        <f t="shared" si="3"/>
        <v>3150.4700000000003</v>
      </c>
      <c r="AD62" s="25">
        <f t="shared" si="4"/>
        <v>2.0730386530572398</v>
      </c>
    </row>
    <row r="63" spans="1:30">
      <c r="A63" s="13">
        <v>46</v>
      </c>
      <c r="B63" s="14" t="s">
        <v>153</v>
      </c>
      <c r="C63" s="15" t="s">
        <v>154</v>
      </c>
      <c r="D63" s="57" t="s">
        <v>63</v>
      </c>
      <c r="E63" s="16">
        <v>1</v>
      </c>
      <c r="F63" s="17"/>
      <c r="G63" s="16"/>
      <c r="H63" s="18"/>
      <c r="I63" s="18"/>
      <c r="J63" s="19">
        <v>1.0379</v>
      </c>
      <c r="K63" s="16"/>
      <c r="L63" s="20">
        <v>11038.204605000001</v>
      </c>
      <c r="M63" s="21">
        <v>11156.0883435</v>
      </c>
      <c r="N63" s="56">
        <v>10716.7035</v>
      </c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3">
        <f t="shared" si="1"/>
        <v>3</v>
      </c>
      <c r="AB63" s="24">
        <f t="shared" si="2"/>
        <v>10970.34</v>
      </c>
      <c r="AC63" s="24">
        <f t="shared" si="3"/>
        <v>10970.34</v>
      </c>
      <c r="AD63" s="25">
        <f t="shared" si="4"/>
        <v>2.073042351401031</v>
      </c>
    </row>
    <row r="64" spans="1:30" ht="25.5">
      <c r="A64" s="13">
        <v>47</v>
      </c>
      <c r="B64" s="14" t="s">
        <v>155</v>
      </c>
      <c r="C64" s="15" t="s">
        <v>156</v>
      </c>
      <c r="D64" s="57" t="s">
        <v>63</v>
      </c>
      <c r="E64" s="16">
        <v>1</v>
      </c>
      <c r="F64" s="17"/>
      <c r="G64" s="16"/>
      <c r="H64" s="18"/>
      <c r="I64" s="18"/>
      <c r="J64" s="19">
        <v>1.0379</v>
      </c>
      <c r="K64" s="16"/>
      <c r="L64" s="20">
        <v>50802.642104999999</v>
      </c>
      <c r="M64" s="21">
        <v>51345.194593499997</v>
      </c>
      <c r="N64" s="56">
        <v>49322.953500000003</v>
      </c>
      <c r="O64" s="22"/>
      <c r="P64" s="22"/>
      <c r="Q64" s="22"/>
      <c r="R64" s="22"/>
      <c r="S64" s="22"/>
      <c r="T64" s="22"/>
      <c r="U64" s="22"/>
      <c r="V64" s="22"/>
      <c r="W64" s="22"/>
      <c r="X64" s="22"/>
      <c r="Y64" s="22"/>
      <c r="Z64" s="22"/>
      <c r="AA64" s="23">
        <f t="shared" si="1"/>
        <v>3</v>
      </c>
      <c r="AB64" s="24">
        <f t="shared" si="2"/>
        <v>50490.270000000004</v>
      </c>
      <c r="AC64" s="24">
        <f t="shared" si="3"/>
        <v>50490.270000000004</v>
      </c>
      <c r="AD64" s="25">
        <f t="shared" si="4"/>
        <v>2.0730435638882883</v>
      </c>
    </row>
    <row r="65" spans="1:30" ht="25.5">
      <c r="A65" s="13">
        <v>48</v>
      </c>
      <c r="B65" s="14" t="s">
        <v>157</v>
      </c>
      <c r="C65" s="15" t="s">
        <v>158</v>
      </c>
      <c r="D65" s="57" t="s">
        <v>63</v>
      </c>
      <c r="E65" s="16">
        <v>1</v>
      </c>
      <c r="F65" s="17"/>
      <c r="G65" s="16"/>
      <c r="H65" s="18"/>
      <c r="I65" s="18"/>
      <c r="J65" s="19">
        <v>1.0379</v>
      </c>
      <c r="K65" s="16"/>
      <c r="L65" s="20">
        <v>372.13539500000002</v>
      </c>
      <c r="M65" s="21">
        <v>376.10965650000003</v>
      </c>
      <c r="N65" s="56">
        <v>361.29649999999998</v>
      </c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3">
        <f t="shared" si="1"/>
        <v>3</v>
      </c>
      <c r="AB65" s="24">
        <f t="shared" si="2"/>
        <v>369.85</v>
      </c>
      <c r="AC65" s="24">
        <f t="shared" si="3"/>
        <v>369.85</v>
      </c>
      <c r="AD65" s="25">
        <f t="shared" si="4"/>
        <v>2.0730280500168115</v>
      </c>
    </row>
    <row r="66" spans="1:30">
      <c r="A66" s="13">
        <v>49</v>
      </c>
      <c r="B66" s="14" t="s">
        <v>159</v>
      </c>
      <c r="C66" s="15" t="s">
        <v>160</v>
      </c>
      <c r="D66" s="57" t="s">
        <v>63</v>
      </c>
      <c r="E66" s="16">
        <v>1</v>
      </c>
      <c r="F66" s="17"/>
      <c r="G66" s="16"/>
      <c r="H66" s="18"/>
      <c r="I66" s="18"/>
      <c r="J66" s="19">
        <v>1.0379</v>
      </c>
      <c r="K66" s="16"/>
      <c r="L66" s="20">
        <v>268.83</v>
      </c>
      <c r="M66" s="21">
        <v>271.70100000000002</v>
      </c>
      <c r="N66" s="56">
        <v>261</v>
      </c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3">
        <f t="shared" si="1"/>
        <v>3</v>
      </c>
      <c r="AB66" s="24">
        <f t="shared" si="2"/>
        <v>267.18</v>
      </c>
      <c r="AC66" s="24">
        <f t="shared" si="3"/>
        <v>267.18</v>
      </c>
      <c r="AD66" s="25">
        <f t="shared" si="4"/>
        <v>2.0730205579591714</v>
      </c>
    </row>
    <row r="67" spans="1:30">
      <c r="A67" s="13">
        <v>50</v>
      </c>
      <c r="B67" s="14" t="s">
        <v>161</v>
      </c>
      <c r="C67" s="15" t="s">
        <v>162</v>
      </c>
      <c r="D67" s="57" t="s">
        <v>63</v>
      </c>
      <c r="E67" s="16">
        <v>1</v>
      </c>
      <c r="F67" s="17"/>
      <c r="G67" s="16"/>
      <c r="H67" s="18"/>
      <c r="I67" s="18"/>
      <c r="J67" s="19">
        <v>1.0379</v>
      </c>
      <c r="K67" s="16"/>
      <c r="L67" s="20">
        <v>15117.953750000001</v>
      </c>
      <c r="M67" s="21">
        <v>15279.407625</v>
      </c>
      <c r="N67" s="56">
        <v>14677.625</v>
      </c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3">
        <f t="shared" si="1"/>
        <v>3</v>
      </c>
      <c r="AB67" s="24">
        <f t="shared" si="2"/>
        <v>15025</v>
      </c>
      <c r="AC67" s="24">
        <f t="shared" si="3"/>
        <v>15025</v>
      </c>
      <c r="AD67" s="25">
        <f t="shared" si="4"/>
        <v>2.073043208266208</v>
      </c>
    </row>
    <row r="68" spans="1:30">
      <c r="A68" s="13">
        <v>51</v>
      </c>
      <c r="B68" s="14" t="s">
        <v>163</v>
      </c>
      <c r="C68" s="15" t="s">
        <v>164</v>
      </c>
      <c r="D68" s="57" t="s">
        <v>63</v>
      </c>
      <c r="E68" s="16">
        <v>1</v>
      </c>
      <c r="F68" s="17"/>
      <c r="G68" s="16"/>
      <c r="H68" s="18"/>
      <c r="I68" s="18"/>
      <c r="J68" s="19">
        <v>1.0379</v>
      </c>
      <c r="K68" s="16"/>
      <c r="L68" s="20">
        <v>918.50250000000005</v>
      </c>
      <c r="M68" s="21">
        <v>928.31174999999996</v>
      </c>
      <c r="N68" s="56">
        <v>891.75</v>
      </c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3">
        <f t="shared" si="1"/>
        <v>3</v>
      </c>
      <c r="AB68" s="24">
        <f t="shared" si="2"/>
        <v>912.86</v>
      </c>
      <c r="AC68" s="24">
        <f t="shared" si="3"/>
        <v>912.86</v>
      </c>
      <c r="AD68" s="25">
        <f t="shared" si="4"/>
        <v>2.0730319124961873</v>
      </c>
    </row>
    <row r="69" spans="1:30">
      <c r="A69" s="13">
        <v>52</v>
      </c>
      <c r="B69" s="14" t="s">
        <v>165</v>
      </c>
      <c r="C69" s="15" t="s">
        <v>166</v>
      </c>
      <c r="D69" s="57" t="s">
        <v>63</v>
      </c>
      <c r="E69" s="16">
        <v>1</v>
      </c>
      <c r="F69" s="17"/>
      <c r="G69" s="16"/>
      <c r="H69" s="18"/>
      <c r="I69" s="18"/>
      <c r="J69" s="19">
        <v>1.0379</v>
      </c>
      <c r="K69" s="16"/>
      <c r="L69" s="20">
        <v>1912.919605</v>
      </c>
      <c r="M69" s="21">
        <v>1933.3488434999999</v>
      </c>
      <c r="N69" s="56">
        <v>1857.2035000000001</v>
      </c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3">
        <f t="shared" si="1"/>
        <v>3</v>
      </c>
      <c r="AB69" s="24">
        <f t="shared" si="2"/>
        <v>1901.16</v>
      </c>
      <c r="AC69" s="24">
        <f t="shared" si="3"/>
        <v>1901.16</v>
      </c>
      <c r="AD69" s="25">
        <f t="shared" si="4"/>
        <v>2.073040908414423</v>
      </c>
    </row>
    <row r="70" spans="1:30">
      <c r="A70" s="13">
        <v>53</v>
      </c>
      <c r="B70" s="14" t="s">
        <v>167</v>
      </c>
      <c r="C70" s="15" t="s">
        <v>168</v>
      </c>
      <c r="D70" s="57" t="s">
        <v>63</v>
      </c>
      <c r="E70" s="16">
        <v>1</v>
      </c>
      <c r="F70" s="17"/>
      <c r="G70" s="16"/>
      <c r="H70" s="18"/>
      <c r="I70" s="18"/>
      <c r="J70" s="19">
        <v>1.0379</v>
      </c>
      <c r="K70" s="16"/>
      <c r="L70" s="20">
        <v>751.72335499999997</v>
      </c>
      <c r="M70" s="21">
        <v>759.75146849999999</v>
      </c>
      <c r="N70" s="56">
        <v>729.82849999999996</v>
      </c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3">
        <f t="shared" si="1"/>
        <v>3</v>
      </c>
      <c r="AB70" s="24">
        <f t="shared" si="2"/>
        <v>747.11</v>
      </c>
      <c r="AC70" s="24">
        <f t="shared" si="3"/>
        <v>747.11</v>
      </c>
      <c r="AD70" s="25">
        <f t="shared" si="4"/>
        <v>2.0730191613500293</v>
      </c>
    </row>
    <row r="71" spans="1:30">
      <c r="A71" s="13">
        <v>54</v>
      </c>
      <c r="B71" s="14" t="s">
        <v>169</v>
      </c>
      <c r="C71" s="15" t="s">
        <v>170</v>
      </c>
      <c r="D71" s="57" t="s">
        <v>63</v>
      </c>
      <c r="E71" s="16">
        <v>1</v>
      </c>
      <c r="F71" s="17"/>
      <c r="G71" s="16"/>
      <c r="H71" s="18"/>
      <c r="I71" s="18"/>
      <c r="J71" s="19">
        <v>1.0379</v>
      </c>
      <c r="K71" s="16"/>
      <c r="L71" s="20">
        <v>51.645229999999998</v>
      </c>
      <c r="M71" s="21">
        <v>71.141000000000005</v>
      </c>
      <c r="N71" s="56">
        <v>50.140999999999998</v>
      </c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3">
        <f t="shared" si="1"/>
        <v>3</v>
      </c>
      <c r="AB71" s="24">
        <f t="shared" si="2"/>
        <v>57.65</v>
      </c>
      <c r="AC71" s="24">
        <f t="shared" si="3"/>
        <v>57.65</v>
      </c>
      <c r="AD71" s="25">
        <f t="shared" si="4"/>
        <v>20.31967307259201</v>
      </c>
    </row>
    <row r="72" spans="1:30">
      <c r="A72" s="13">
        <v>55</v>
      </c>
      <c r="B72" s="14" t="s">
        <v>171</v>
      </c>
      <c r="C72" s="15" t="s">
        <v>172</v>
      </c>
      <c r="D72" s="57" t="s">
        <v>63</v>
      </c>
      <c r="E72" s="16">
        <v>1</v>
      </c>
      <c r="F72" s="17"/>
      <c r="G72" s="16"/>
      <c r="H72" s="18"/>
      <c r="I72" s="18"/>
      <c r="J72" s="19">
        <v>1.0379</v>
      </c>
      <c r="K72" s="16"/>
      <c r="L72" s="20">
        <v>2109.5687499999999</v>
      </c>
      <c r="M72" s="21">
        <v>2069.125</v>
      </c>
      <c r="N72" s="56">
        <v>2048.125</v>
      </c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3">
        <f t="shared" si="1"/>
        <v>3</v>
      </c>
      <c r="AB72" s="24">
        <f t="shared" si="2"/>
        <v>2075.61</v>
      </c>
      <c r="AC72" s="24">
        <f t="shared" si="3"/>
        <v>2075.61</v>
      </c>
      <c r="AD72" s="25">
        <f t="shared" si="4"/>
        <v>1.5046377081988525</v>
      </c>
    </row>
    <row r="73" spans="1:30">
      <c r="A73" s="13">
        <v>56</v>
      </c>
      <c r="B73" s="14" t="s">
        <v>173</v>
      </c>
      <c r="C73" s="15" t="s">
        <v>174</v>
      </c>
      <c r="D73" s="57" t="s">
        <v>63</v>
      </c>
      <c r="E73" s="16">
        <v>1</v>
      </c>
      <c r="F73" s="17"/>
      <c r="G73" s="16"/>
      <c r="H73" s="18"/>
      <c r="I73" s="18"/>
      <c r="J73" s="19">
        <v>1.0379</v>
      </c>
      <c r="K73" s="16"/>
      <c r="L73" s="20">
        <v>823.291875</v>
      </c>
      <c r="M73" s="21">
        <v>820.3125</v>
      </c>
      <c r="N73" s="56">
        <v>799.3125</v>
      </c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3">
        <f t="shared" si="1"/>
        <v>3</v>
      </c>
      <c r="AB73" s="24">
        <f t="shared" si="2"/>
        <v>814.31000000000006</v>
      </c>
      <c r="AC73" s="24">
        <f t="shared" si="3"/>
        <v>814.31000000000006</v>
      </c>
      <c r="AD73" s="25">
        <f t="shared" si="4"/>
        <v>1.6049910695995346</v>
      </c>
    </row>
    <row r="74" spans="1:30" ht="25.5">
      <c r="A74" s="13">
        <v>57</v>
      </c>
      <c r="B74" s="14" t="s">
        <v>175</v>
      </c>
      <c r="C74" s="15" t="s">
        <v>176</v>
      </c>
      <c r="D74" s="57" t="s">
        <v>63</v>
      </c>
      <c r="E74" s="16">
        <v>1</v>
      </c>
      <c r="F74" s="17"/>
      <c r="G74" s="16"/>
      <c r="H74" s="18"/>
      <c r="I74" s="18"/>
      <c r="J74" s="19">
        <v>1.0379</v>
      </c>
      <c r="K74" s="16"/>
      <c r="L74" s="20">
        <v>1039.2221050000001</v>
      </c>
      <c r="M74" s="21">
        <v>1029.9535000000001</v>
      </c>
      <c r="N74" s="56">
        <v>1008.9535</v>
      </c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3">
        <f t="shared" si="1"/>
        <v>3</v>
      </c>
      <c r="AB74" s="24">
        <f t="shared" si="2"/>
        <v>1026.05</v>
      </c>
      <c r="AC74" s="24">
        <f t="shared" si="3"/>
        <v>1026.05</v>
      </c>
      <c r="AD74" s="25">
        <f t="shared" si="4"/>
        <v>1.5114834088406894</v>
      </c>
    </row>
    <row r="75" spans="1:30">
      <c r="A75" s="13">
        <v>58</v>
      </c>
      <c r="B75" s="14" t="s">
        <v>177</v>
      </c>
      <c r="C75" s="15" t="s">
        <v>178</v>
      </c>
      <c r="D75" s="57" t="s">
        <v>63</v>
      </c>
      <c r="E75" s="16">
        <v>1</v>
      </c>
      <c r="F75" s="17"/>
      <c r="G75" s="16"/>
      <c r="H75" s="18"/>
      <c r="I75" s="18"/>
      <c r="J75" s="19">
        <v>1.0379</v>
      </c>
      <c r="K75" s="16"/>
      <c r="L75" s="20">
        <v>1009.3521050000001</v>
      </c>
      <c r="M75" s="21">
        <v>1000.9535</v>
      </c>
      <c r="N75" s="56">
        <v>979.95349999999996</v>
      </c>
      <c r="O75" s="22"/>
      <c r="P75" s="22"/>
      <c r="Q75" s="22"/>
      <c r="R75" s="22"/>
      <c r="S75" s="22"/>
      <c r="T75" s="22"/>
      <c r="U75" s="22"/>
      <c r="V75" s="22"/>
      <c r="W75" s="22"/>
      <c r="X75" s="22"/>
      <c r="Y75" s="22"/>
      <c r="Z75" s="22"/>
      <c r="AA75" s="23">
        <f t="shared" si="1"/>
        <v>3</v>
      </c>
      <c r="AB75" s="24">
        <f t="shared" si="2"/>
        <v>996.76</v>
      </c>
      <c r="AC75" s="24">
        <f t="shared" si="3"/>
        <v>996.76</v>
      </c>
      <c r="AD75" s="25">
        <f t="shared" si="4"/>
        <v>1.5191956952688026</v>
      </c>
    </row>
    <row r="76" spans="1:30">
      <c r="A76" s="13">
        <v>59</v>
      </c>
      <c r="B76" s="14" t="s">
        <v>179</v>
      </c>
      <c r="C76" s="15" t="s">
        <v>180</v>
      </c>
      <c r="D76" s="57" t="s">
        <v>63</v>
      </c>
      <c r="E76" s="16">
        <v>1</v>
      </c>
      <c r="F76" s="17"/>
      <c r="G76" s="16"/>
      <c r="H76" s="18"/>
      <c r="I76" s="18"/>
      <c r="J76" s="19">
        <v>1.0379</v>
      </c>
      <c r="K76" s="16"/>
      <c r="L76" s="20">
        <v>983.21585500000003</v>
      </c>
      <c r="M76" s="21">
        <v>975.57849999999996</v>
      </c>
      <c r="N76" s="56">
        <v>954.57849999999996</v>
      </c>
      <c r="O76" s="22"/>
      <c r="P76" s="22"/>
      <c r="Q76" s="22"/>
      <c r="R76" s="22"/>
      <c r="S76" s="22"/>
      <c r="T76" s="22"/>
      <c r="U76" s="22"/>
      <c r="V76" s="22"/>
      <c r="W76" s="22"/>
      <c r="X76" s="22"/>
      <c r="Y76" s="22"/>
      <c r="Z76" s="22"/>
      <c r="AA76" s="23">
        <f t="shared" si="1"/>
        <v>3</v>
      </c>
      <c r="AB76" s="24">
        <f t="shared" si="2"/>
        <v>971.13</v>
      </c>
      <c r="AC76" s="24">
        <f t="shared" si="3"/>
        <v>971.13</v>
      </c>
      <c r="AD76" s="25">
        <f t="shared" si="4"/>
        <v>1.5270024575252565</v>
      </c>
    </row>
    <row r="77" spans="1:30">
      <c r="A77" s="13">
        <v>60</v>
      </c>
      <c r="B77" s="14" t="s">
        <v>181</v>
      </c>
      <c r="C77" s="15" t="s">
        <v>182</v>
      </c>
      <c r="D77" s="57" t="s">
        <v>63</v>
      </c>
      <c r="E77" s="16">
        <v>1</v>
      </c>
      <c r="F77" s="17"/>
      <c r="G77" s="16"/>
      <c r="H77" s="18"/>
      <c r="I77" s="18"/>
      <c r="J77" s="19">
        <v>1.0379</v>
      </c>
      <c r="K77" s="16"/>
      <c r="L77" s="20">
        <v>858.76250000000005</v>
      </c>
      <c r="M77" s="21">
        <v>854.75</v>
      </c>
      <c r="N77" s="56">
        <v>833.75</v>
      </c>
      <c r="O77" s="22"/>
      <c r="P77" s="22"/>
      <c r="Q77" s="22"/>
      <c r="R77" s="22"/>
      <c r="S77" s="22"/>
      <c r="T77" s="22"/>
      <c r="U77" s="22"/>
      <c r="V77" s="22"/>
      <c r="W77" s="22"/>
      <c r="X77" s="22"/>
      <c r="Y77" s="22"/>
      <c r="Z77" s="22"/>
      <c r="AA77" s="23">
        <f t="shared" si="1"/>
        <v>3</v>
      </c>
      <c r="AB77" s="24">
        <f t="shared" si="2"/>
        <v>849.09</v>
      </c>
      <c r="AC77" s="24">
        <f t="shared" si="3"/>
        <v>849.09</v>
      </c>
      <c r="AD77" s="25">
        <f t="shared" si="4"/>
        <v>1.5820849300777984</v>
      </c>
    </row>
    <row r="78" spans="1:30">
      <c r="A78" s="13">
        <v>61</v>
      </c>
      <c r="B78" s="14" t="s">
        <v>183</v>
      </c>
      <c r="C78" s="15" t="s">
        <v>184</v>
      </c>
      <c r="D78" s="57" t="s">
        <v>63</v>
      </c>
      <c r="E78" s="16">
        <v>1</v>
      </c>
      <c r="F78" s="17"/>
      <c r="G78" s="16"/>
      <c r="H78" s="18"/>
      <c r="I78" s="18"/>
      <c r="J78" s="19">
        <v>1.0379</v>
      </c>
      <c r="K78" s="16"/>
      <c r="L78" s="20">
        <v>50.405625000000001</v>
      </c>
      <c r="M78" s="21">
        <v>69.9375</v>
      </c>
      <c r="N78" s="56">
        <v>48.9375</v>
      </c>
      <c r="O78" s="22"/>
      <c r="P78" s="22"/>
      <c r="Q78" s="22"/>
      <c r="R78" s="22"/>
      <c r="S78" s="22"/>
      <c r="T78" s="22"/>
      <c r="U78" s="22"/>
      <c r="V78" s="22"/>
      <c r="W78" s="22"/>
      <c r="X78" s="22"/>
      <c r="Y78" s="22"/>
      <c r="Z78" s="22"/>
      <c r="AA78" s="23">
        <f t="shared" si="1"/>
        <v>3</v>
      </c>
      <c r="AB78" s="24">
        <f t="shared" si="2"/>
        <v>56.43</v>
      </c>
      <c r="AC78" s="24">
        <f t="shared" si="3"/>
        <v>56.43</v>
      </c>
      <c r="AD78" s="25">
        <f t="shared" si="4"/>
        <v>20.775382717681353</v>
      </c>
    </row>
    <row r="79" spans="1:30">
      <c r="A79" s="13">
        <v>62</v>
      </c>
      <c r="B79" s="14" t="s">
        <v>185</v>
      </c>
      <c r="C79" s="15" t="s">
        <v>186</v>
      </c>
      <c r="D79" s="57" t="s">
        <v>63</v>
      </c>
      <c r="E79" s="16">
        <v>1</v>
      </c>
      <c r="F79" s="17"/>
      <c r="G79" s="16"/>
      <c r="H79" s="18"/>
      <c r="I79" s="18"/>
      <c r="J79" s="19">
        <v>1.0379</v>
      </c>
      <c r="K79" s="16"/>
      <c r="L79" s="20">
        <v>398.01774999999998</v>
      </c>
      <c r="M79" s="21">
        <v>407.42500000000001</v>
      </c>
      <c r="N79" s="56">
        <v>386.42500000000001</v>
      </c>
      <c r="O79" s="22"/>
      <c r="P79" s="22"/>
      <c r="Q79" s="22"/>
      <c r="R79" s="22"/>
      <c r="S79" s="22"/>
      <c r="T79" s="22"/>
      <c r="U79" s="22"/>
      <c r="V79" s="22"/>
      <c r="W79" s="22"/>
      <c r="X79" s="22"/>
      <c r="Y79" s="22"/>
      <c r="Z79" s="22"/>
      <c r="AA79" s="23">
        <f t="shared" si="1"/>
        <v>3</v>
      </c>
      <c r="AB79" s="24">
        <f t="shared" si="2"/>
        <v>397.29</v>
      </c>
      <c r="AC79" s="24">
        <f t="shared" si="3"/>
        <v>397.29</v>
      </c>
      <c r="AD79" s="25">
        <f t="shared" si="4"/>
        <v>2.6476722123359382</v>
      </c>
    </row>
    <row r="80" spans="1:30">
      <c r="A80" s="13">
        <v>63</v>
      </c>
      <c r="B80" s="14" t="s">
        <v>187</v>
      </c>
      <c r="C80" s="15" t="s">
        <v>188</v>
      </c>
      <c r="D80" s="57" t="s">
        <v>63</v>
      </c>
      <c r="E80" s="16">
        <v>1</v>
      </c>
      <c r="F80" s="17"/>
      <c r="G80" s="16"/>
      <c r="H80" s="18"/>
      <c r="I80" s="18"/>
      <c r="J80" s="19">
        <v>1.0379</v>
      </c>
      <c r="K80" s="16"/>
      <c r="L80" s="20">
        <v>3150.6577299999999</v>
      </c>
      <c r="M80" s="21">
        <v>3079.8910000000001</v>
      </c>
      <c r="N80" s="56">
        <v>3058.8910000000001</v>
      </c>
      <c r="O80" s="22"/>
      <c r="P80" s="22"/>
      <c r="Q80" s="22"/>
      <c r="R80" s="22"/>
      <c r="S80" s="22"/>
      <c r="T80" s="22"/>
      <c r="U80" s="22"/>
      <c r="V80" s="22"/>
      <c r="W80" s="22"/>
      <c r="X80" s="22"/>
      <c r="Y80" s="22"/>
      <c r="Z80" s="22"/>
      <c r="AA80" s="23">
        <f t="shared" si="1"/>
        <v>3</v>
      </c>
      <c r="AB80" s="24">
        <f t="shared" si="2"/>
        <v>3096.48</v>
      </c>
      <c r="AC80" s="24">
        <f t="shared" si="3"/>
        <v>3096.48</v>
      </c>
      <c r="AD80" s="25">
        <f t="shared" si="4"/>
        <v>1.552727731155457</v>
      </c>
    </row>
    <row r="81" spans="1:30" ht="25.5">
      <c r="A81" s="13">
        <v>64</v>
      </c>
      <c r="B81" s="14" t="s">
        <v>189</v>
      </c>
      <c r="C81" s="15" t="s">
        <v>190</v>
      </c>
      <c r="D81" s="57" t="s">
        <v>63</v>
      </c>
      <c r="E81" s="16">
        <v>1</v>
      </c>
      <c r="F81" s="17"/>
      <c r="G81" s="16"/>
      <c r="H81" s="18"/>
      <c r="I81" s="18"/>
      <c r="J81" s="19">
        <v>1.0379</v>
      </c>
      <c r="K81" s="16"/>
      <c r="L81" s="20">
        <v>2955.8903949999999</v>
      </c>
      <c r="M81" s="21">
        <v>2890.7964999999999</v>
      </c>
      <c r="N81" s="56">
        <v>2869.7964999999999</v>
      </c>
      <c r="O81" s="22"/>
      <c r="P81" s="22"/>
      <c r="Q81" s="22"/>
      <c r="R81" s="22"/>
      <c r="S81" s="22"/>
      <c r="T81" s="22"/>
      <c r="U81" s="22"/>
      <c r="V81" s="22"/>
      <c r="W81" s="22"/>
      <c r="X81" s="22"/>
      <c r="Y81" s="22"/>
      <c r="Z81" s="22"/>
      <c r="AA81" s="23">
        <f t="shared" si="1"/>
        <v>3</v>
      </c>
      <c r="AB81" s="24">
        <f t="shared" si="2"/>
        <v>2905.5</v>
      </c>
      <c r="AC81" s="24">
        <f t="shared" si="3"/>
        <v>2905.5</v>
      </c>
      <c r="AD81" s="25">
        <f t="shared" si="4"/>
        <v>1.5449817771408534</v>
      </c>
    </row>
    <row r="82" spans="1:30">
      <c r="A82" s="13">
        <v>65</v>
      </c>
      <c r="B82" s="14" t="s">
        <v>191</v>
      </c>
      <c r="C82" s="15" t="s">
        <v>192</v>
      </c>
      <c r="D82" s="57" t="s">
        <v>63</v>
      </c>
      <c r="E82" s="16">
        <v>1</v>
      </c>
      <c r="F82" s="17"/>
      <c r="G82" s="16"/>
      <c r="H82" s="18"/>
      <c r="I82" s="18"/>
      <c r="J82" s="19">
        <v>1.0379</v>
      </c>
      <c r="K82" s="16"/>
      <c r="L82" s="20">
        <v>7558.3496050000003</v>
      </c>
      <c r="M82" s="21">
        <v>7359.2034999999996</v>
      </c>
      <c r="N82" s="56">
        <v>7338.2034999999996</v>
      </c>
      <c r="O82" s="22"/>
      <c r="P82" s="22"/>
      <c r="Q82" s="22"/>
      <c r="R82" s="22"/>
      <c r="S82" s="22"/>
      <c r="T82" s="22"/>
      <c r="U82" s="22"/>
      <c r="V82" s="22"/>
      <c r="W82" s="22"/>
      <c r="X82" s="22"/>
      <c r="Y82" s="22"/>
      <c r="Z82" s="22"/>
      <c r="AA82" s="23">
        <f t="shared" ref="AA82:AA145" si="5">COUNTIF(K82:Z82,"&gt;0")</f>
        <v>3</v>
      </c>
      <c r="AB82" s="24">
        <f t="shared" ref="AB82:AB145" si="6">CEILING(SUM(K82:Z82)/COUNTIF(K82:Z82,"&gt;0"),0.01)</f>
        <v>7418.59</v>
      </c>
      <c r="AC82" s="24">
        <f t="shared" ref="AC82:AC145" si="7">AB82*E82</f>
        <v>7418.59</v>
      </c>
      <c r="AD82" s="25">
        <f t="shared" ref="AD82:AD145" si="8">STDEV(K82:Z82)/AB82*100</f>
        <v>1.6376941222321906</v>
      </c>
    </row>
    <row r="83" spans="1:30">
      <c r="A83" s="13">
        <v>66</v>
      </c>
      <c r="B83" s="14" t="s">
        <v>193</v>
      </c>
      <c r="C83" s="15" t="s">
        <v>194</v>
      </c>
      <c r="D83" s="57" t="s">
        <v>63</v>
      </c>
      <c r="E83" s="16">
        <v>1</v>
      </c>
      <c r="F83" s="17"/>
      <c r="G83" s="16"/>
      <c r="H83" s="18"/>
      <c r="I83" s="18"/>
      <c r="J83" s="19">
        <v>1.0379</v>
      </c>
      <c r="K83" s="16"/>
      <c r="L83" s="20">
        <v>3924.1712499999999</v>
      </c>
      <c r="M83" s="21">
        <v>3830.875</v>
      </c>
      <c r="N83" s="56">
        <v>3809.875</v>
      </c>
      <c r="O83" s="22"/>
      <c r="P83" s="22"/>
      <c r="Q83" s="22"/>
      <c r="R83" s="22"/>
      <c r="S83" s="22"/>
      <c r="T83" s="22"/>
      <c r="U83" s="22"/>
      <c r="V83" s="22"/>
      <c r="W83" s="22"/>
      <c r="X83" s="22"/>
      <c r="Y83" s="22"/>
      <c r="Z83" s="22"/>
      <c r="AA83" s="23">
        <f t="shared" si="5"/>
        <v>3</v>
      </c>
      <c r="AB83" s="24">
        <f t="shared" si="6"/>
        <v>3854.98</v>
      </c>
      <c r="AC83" s="24">
        <f t="shared" si="7"/>
        <v>3854.98</v>
      </c>
      <c r="AD83" s="25">
        <f t="shared" si="8"/>
        <v>1.5782108227874247</v>
      </c>
    </row>
    <row r="84" spans="1:30">
      <c r="A84" s="13">
        <v>67</v>
      </c>
      <c r="B84" s="14" t="s">
        <v>195</v>
      </c>
      <c r="C84" s="15" t="s">
        <v>196</v>
      </c>
      <c r="D84" s="57" t="s">
        <v>63</v>
      </c>
      <c r="E84" s="16">
        <v>1</v>
      </c>
      <c r="F84" s="17"/>
      <c r="G84" s="16"/>
      <c r="H84" s="18"/>
      <c r="I84" s="18"/>
      <c r="J84" s="19">
        <v>1.0379</v>
      </c>
      <c r="K84" s="16"/>
      <c r="L84" s="20">
        <v>270.06960500000002</v>
      </c>
      <c r="M84" s="21">
        <v>293.66791999999998</v>
      </c>
      <c r="N84" s="56">
        <v>262.20350000000002</v>
      </c>
      <c r="O84" s="22"/>
      <c r="P84" s="22"/>
      <c r="Q84" s="22"/>
      <c r="R84" s="22"/>
      <c r="S84" s="22"/>
      <c r="T84" s="22"/>
      <c r="U84" s="22"/>
      <c r="V84" s="22"/>
      <c r="W84" s="22"/>
      <c r="X84" s="22"/>
      <c r="Y84" s="22"/>
      <c r="Z84" s="22"/>
      <c r="AA84" s="23">
        <f t="shared" si="5"/>
        <v>3</v>
      </c>
      <c r="AB84" s="24">
        <f t="shared" si="6"/>
        <v>275.32</v>
      </c>
      <c r="AC84" s="24">
        <f t="shared" si="7"/>
        <v>275.32</v>
      </c>
      <c r="AD84" s="25">
        <f t="shared" si="8"/>
        <v>5.947480505132253</v>
      </c>
    </row>
    <row r="85" spans="1:30">
      <c r="A85" s="13">
        <v>68</v>
      </c>
      <c r="B85" s="14" t="s">
        <v>197</v>
      </c>
      <c r="C85" s="15" t="s">
        <v>198</v>
      </c>
      <c r="D85" s="57" t="s">
        <v>63</v>
      </c>
      <c r="E85" s="16">
        <v>1</v>
      </c>
      <c r="F85" s="17"/>
      <c r="G85" s="16"/>
      <c r="H85" s="18"/>
      <c r="I85" s="18"/>
      <c r="J85" s="19">
        <v>1.0379</v>
      </c>
      <c r="K85" s="16"/>
      <c r="L85" s="20">
        <v>1856.9133549999999</v>
      </c>
      <c r="M85" s="21">
        <v>2019.1679200000001</v>
      </c>
      <c r="N85" s="56">
        <v>1802.8285000000001</v>
      </c>
      <c r="O85" s="22"/>
      <c r="P85" s="22"/>
      <c r="Q85" s="22"/>
      <c r="R85" s="22"/>
      <c r="S85" s="22"/>
      <c r="T85" s="22"/>
      <c r="U85" s="22"/>
      <c r="V85" s="22"/>
      <c r="W85" s="22"/>
      <c r="X85" s="22"/>
      <c r="Y85" s="22"/>
      <c r="Z85" s="22"/>
      <c r="AA85" s="23">
        <f t="shared" si="5"/>
        <v>3</v>
      </c>
      <c r="AB85" s="24">
        <f t="shared" si="6"/>
        <v>1892.97</v>
      </c>
      <c r="AC85" s="24">
        <f t="shared" si="7"/>
        <v>1892.97</v>
      </c>
      <c r="AD85" s="25">
        <f t="shared" si="8"/>
        <v>5.9476169056858206</v>
      </c>
    </row>
    <row r="86" spans="1:30">
      <c r="A86" s="13">
        <v>69</v>
      </c>
      <c r="B86" s="14" t="s">
        <v>199</v>
      </c>
      <c r="C86" s="15" t="s">
        <v>200</v>
      </c>
      <c r="D86" s="57" t="s">
        <v>63</v>
      </c>
      <c r="E86" s="16">
        <v>1</v>
      </c>
      <c r="F86" s="17"/>
      <c r="G86" s="16"/>
      <c r="H86" s="18"/>
      <c r="I86" s="18"/>
      <c r="J86" s="19">
        <v>1.0379</v>
      </c>
      <c r="K86" s="16"/>
      <c r="L86" s="20">
        <v>2239.0103949999998</v>
      </c>
      <c r="M86" s="21">
        <v>2434.6520799999998</v>
      </c>
      <c r="N86" s="56">
        <v>2173.7964999999999</v>
      </c>
      <c r="O86" s="22"/>
      <c r="P86" s="22"/>
      <c r="Q86" s="22"/>
      <c r="R86" s="22"/>
      <c r="S86" s="22"/>
      <c r="T86" s="22"/>
      <c r="U86" s="22"/>
      <c r="V86" s="22"/>
      <c r="W86" s="22"/>
      <c r="X86" s="22"/>
      <c r="Y86" s="22"/>
      <c r="Z86" s="22"/>
      <c r="AA86" s="23">
        <f t="shared" si="5"/>
        <v>3</v>
      </c>
      <c r="AB86" s="24">
        <f t="shared" si="6"/>
        <v>2282.4900000000002</v>
      </c>
      <c r="AC86" s="24">
        <f t="shared" si="7"/>
        <v>2282.4900000000002</v>
      </c>
      <c r="AD86" s="25">
        <f t="shared" si="8"/>
        <v>5.9476075651702462</v>
      </c>
    </row>
    <row r="87" spans="1:30">
      <c r="A87" s="13">
        <v>70</v>
      </c>
      <c r="B87" s="14" t="s">
        <v>201</v>
      </c>
      <c r="C87" s="15" t="s">
        <v>202</v>
      </c>
      <c r="D87" s="57" t="s">
        <v>63</v>
      </c>
      <c r="E87" s="16">
        <v>1</v>
      </c>
      <c r="F87" s="17"/>
      <c r="G87" s="16"/>
      <c r="H87" s="18"/>
      <c r="I87" s="18"/>
      <c r="J87" s="19">
        <v>1.0379</v>
      </c>
      <c r="K87" s="16"/>
      <c r="L87" s="20">
        <v>226.51914500000001</v>
      </c>
      <c r="M87" s="21">
        <v>246.31208000000001</v>
      </c>
      <c r="N87" s="56">
        <v>219.92150000000001</v>
      </c>
      <c r="O87" s="22"/>
      <c r="P87" s="22"/>
      <c r="Q87" s="22"/>
      <c r="R87" s="22"/>
      <c r="S87" s="22"/>
      <c r="T87" s="22"/>
      <c r="U87" s="22"/>
      <c r="V87" s="22"/>
      <c r="W87" s="22"/>
      <c r="X87" s="22"/>
      <c r="Y87" s="22"/>
      <c r="Z87" s="22"/>
      <c r="AA87" s="23">
        <f t="shared" si="5"/>
        <v>3</v>
      </c>
      <c r="AB87" s="24">
        <f t="shared" si="6"/>
        <v>230.92000000000002</v>
      </c>
      <c r="AC87" s="24">
        <f t="shared" si="7"/>
        <v>230.92000000000002</v>
      </c>
      <c r="AD87" s="25">
        <f t="shared" si="8"/>
        <v>5.947554682594749</v>
      </c>
    </row>
    <row r="88" spans="1:30" ht="25.5">
      <c r="A88" s="13">
        <v>71</v>
      </c>
      <c r="B88" s="14" t="s">
        <v>203</v>
      </c>
      <c r="C88" s="15" t="s">
        <v>204</v>
      </c>
      <c r="D88" s="57" t="s">
        <v>63</v>
      </c>
      <c r="E88" s="16">
        <v>1</v>
      </c>
      <c r="F88" s="17"/>
      <c r="G88" s="16"/>
      <c r="H88" s="18"/>
      <c r="I88" s="18"/>
      <c r="J88" s="19">
        <v>1.0379</v>
      </c>
      <c r="K88" s="16"/>
      <c r="L88" s="20">
        <v>787.82124999999996</v>
      </c>
      <c r="M88" s="21">
        <v>856.66</v>
      </c>
      <c r="N88" s="56">
        <v>764.875</v>
      </c>
      <c r="O88" s="22"/>
      <c r="P88" s="22"/>
      <c r="Q88" s="22"/>
      <c r="R88" s="22"/>
      <c r="S88" s="22"/>
      <c r="T88" s="22"/>
      <c r="U88" s="22"/>
      <c r="V88" s="22"/>
      <c r="W88" s="22"/>
      <c r="X88" s="22"/>
      <c r="Y88" s="22"/>
      <c r="Z88" s="22"/>
      <c r="AA88" s="23">
        <f t="shared" si="5"/>
        <v>3</v>
      </c>
      <c r="AB88" s="24">
        <f t="shared" si="6"/>
        <v>803.12</v>
      </c>
      <c r="AC88" s="24">
        <f t="shared" si="7"/>
        <v>803.12</v>
      </c>
      <c r="AD88" s="25">
        <f t="shared" si="8"/>
        <v>5.9476078842826974</v>
      </c>
    </row>
    <row r="89" spans="1:30">
      <c r="A89" s="13">
        <v>72</v>
      </c>
      <c r="B89" s="14" t="s">
        <v>205</v>
      </c>
      <c r="C89" s="15" t="s">
        <v>206</v>
      </c>
      <c r="D89" s="57" t="s">
        <v>63</v>
      </c>
      <c r="E89" s="16">
        <v>1</v>
      </c>
      <c r="F89" s="17"/>
      <c r="G89" s="16"/>
      <c r="H89" s="18"/>
      <c r="I89" s="18"/>
      <c r="J89" s="19">
        <v>1.0379</v>
      </c>
      <c r="K89" s="16"/>
      <c r="L89" s="20">
        <v>289.99289499999998</v>
      </c>
      <c r="M89" s="21">
        <v>315.33208000000002</v>
      </c>
      <c r="N89" s="56">
        <v>281.54649999999998</v>
      </c>
      <c r="O89" s="22"/>
      <c r="P89" s="22"/>
      <c r="Q89" s="22"/>
      <c r="R89" s="22"/>
      <c r="S89" s="22"/>
      <c r="T89" s="22"/>
      <c r="U89" s="22"/>
      <c r="V89" s="22"/>
      <c r="W89" s="22"/>
      <c r="X89" s="22"/>
      <c r="Y89" s="22"/>
      <c r="Z89" s="22"/>
      <c r="AA89" s="23">
        <f t="shared" si="5"/>
        <v>3</v>
      </c>
      <c r="AB89" s="24">
        <f t="shared" si="6"/>
        <v>295.63</v>
      </c>
      <c r="AC89" s="24">
        <f t="shared" si="7"/>
        <v>295.63</v>
      </c>
      <c r="AD89" s="25">
        <f t="shared" si="8"/>
        <v>5.947492909908263</v>
      </c>
    </row>
    <row r="90" spans="1:30">
      <c r="A90" s="13">
        <v>73</v>
      </c>
      <c r="B90" s="14" t="s">
        <v>207</v>
      </c>
      <c r="C90" s="15" t="s">
        <v>208</v>
      </c>
      <c r="D90" s="57" t="s">
        <v>63</v>
      </c>
      <c r="E90" s="16">
        <v>1</v>
      </c>
      <c r="F90" s="17"/>
      <c r="G90" s="16"/>
      <c r="H90" s="18"/>
      <c r="I90" s="18"/>
      <c r="J90" s="19">
        <v>1.0379</v>
      </c>
      <c r="K90" s="16"/>
      <c r="L90" s="20">
        <v>166.779145</v>
      </c>
      <c r="M90" s="21">
        <v>181.35208</v>
      </c>
      <c r="N90" s="56">
        <v>161.92150000000001</v>
      </c>
      <c r="O90" s="22"/>
      <c r="P90" s="22"/>
      <c r="Q90" s="22"/>
      <c r="R90" s="22"/>
      <c r="S90" s="22"/>
      <c r="T90" s="22"/>
      <c r="U90" s="22"/>
      <c r="V90" s="22"/>
      <c r="W90" s="22"/>
      <c r="X90" s="22"/>
      <c r="Y90" s="22"/>
      <c r="Z90" s="22"/>
      <c r="AA90" s="23">
        <f t="shared" si="5"/>
        <v>3</v>
      </c>
      <c r="AB90" s="24">
        <f t="shared" si="6"/>
        <v>170.02</v>
      </c>
      <c r="AC90" s="24">
        <f t="shared" si="7"/>
        <v>170.02</v>
      </c>
      <c r="AD90" s="25">
        <f t="shared" si="8"/>
        <v>5.9475323103026989</v>
      </c>
    </row>
    <row r="91" spans="1:30">
      <c r="A91" s="13">
        <v>74</v>
      </c>
      <c r="B91" s="14" t="s">
        <v>209</v>
      </c>
      <c r="C91" s="15" t="s">
        <v>210</v>
      </c>
      <c r="D91" s="57" t="s">
        <v>63</v>
      </c>
      <c r="E91" s="16">
        <v>1</v>
      </c>
      <c r="F91" s="17"/>
      <c r="G91" s="16"/>
      <c r="H91" s="18"/>
      <c r="I91" s="18"/>
      <c r="J91" s="19">
        <v>1.0379</v>
      </c>
      <c r="K91" s="16"/>
      <c r="L91" s="20">
        <v>383.33664499999998</v>
      </c>
      <c r="M91" s="21">
        <v>416.83208000000002</v>
      </c>
      <c r="N91" s="56">
        <v>372.17149999999998</v>
      </c>
      <c r="O91" s="22"/>
      <c r="P91" s="22"/>
      <c r="Q91" s="22"/>
      <c r="R91" s="22"/>
      <c r="S91" s="22"/>
      <c r="T91" s="22"/>
      <c r="U91" s="22"/>
      <c r="V91" s="22"/>
      <c r="W91" s="22"/>
      <c r="X91" s="22"/>
      <c r="Y91" s="22"/>
      <c r="Z91" s="22"/>
      <c r="AA91" s="23">
        <f t="shared" si="5"/>
        <v>3</v>
      </c>
      <c r="AB91" s="24">
        <f t="shared" si="6"/>
        <v>390.79</v>
      </c>
      <c r="AC91" s="24">
        <f t="shared" si="7"/>
        <v>390.79</v>
      </c>
      <c r="AD91" s="25">
        <f t="shared" si="8"/>
        <v>5.9474660880805041</v>
      </c>
    </row>
    <row r="92" spans="1:30">
      <c r="A92" s="13">
        <v>75</v>
      </c>
      <c r="B92" s="14" t="s">
        <v>211</v>
      </c>
      <c r="C92" s="15" t="s">
        <v>212</v>
      </c>
      <c r="D92" s="57" t="s">
        <v>63</v>
      </c>
      <c r="E92" s="16">
        <v>1</v>
      </c>
      <c r="F92" s="17"/>
      <c r="G92" s="16"/>
      <c r="H92" s="18"/>
      <c r="I92" s="18"/>
      <c r="J92" s="19">
        <v>1.0379</v>
      </c>
      <c r="K92" s="16"/>
      <c r="L92" s="20">
        <v>334.79789499999998</v>
      </c>
      <c r="M92" s="21">
        <v>364.05207999999999</v>
      </c>
      <c r="N92" s="56">
        <v>325.04649999999998</v>
      </c>
      <c r="O92" s="22"/>
      <c r="P92" s="22"/>
      <c r="Q92" s="22"/>
      <c r="R92" s="22"/>
      <c r="S92" s="22"/>
      <c r="T92" s="22"/>
      <c r="U92" s="22"/>
      <c r="V92" s="22"/>
      <c r="W92" s="22"/>
      <c r="X92" s="22"/>
      <c r="Y92" s="22"/>
      <c r="Z92" s="22"/>
      <c r="AA92" s="23">
        <f t="shared" si="5"/>
        <v>3</v>
      </c>
      <c r="AB92" s="24">
        <f t="shared" si="6"/>
        <v>341.3</v>
      </c>
      <c r="AC92" s="24">
        <f t="shared" si="7"/>
        <v>341.3</v>
      </c>
      <c r="AD92" s="25">
        <f t="shared" si="8"/>
        <v>5.9475966653568797</v>
      </c>
    </row>
    <row r="93" spans="1:30">
      <c r="A93" s="13">
        <v>76</v>
      </c>
      <c r="B93" s="14" t="s">
        <v>213</v>
      </c>
      <c r="C93" s="15" t="s">
        <v>214</v>
      </c>
      <c r="D93" s="57" t="s">
        <v>63</v>
      </c>
      <c r="E93" s="16">
        <v>1</v>
      </c>
      <c r="F93" s="17"/>
      <c r="G93" s="16"/>
      <c r="H93" s="18"/>
      <c r="I93" s="18"/>
      <c r="J93" s="19">
        <v>1.0379</v>
      </c>
      <c r="K93" s="16"/>
      <c r="L93" s="20">
        <v>1411.3575000000001</v>
      </c>
      <c r="M93" s="21">
        <v>1534.68</v>
      </c>
      <c r="N93" s="56">
        <v>1370.25</v>
      </c>
      <c r="O93" s="22"/>
      <c r="P93" s="22"/>
      <c r="Q93" s="22"/>
      <c r="R93" s="22"/>
      <c r="S93" s="22"/>
      <c r="T93" s="22"/>
      <c r="U93" s="22"/>
      <c r="V93" s="22"/>
      <c r="W93" s="22"/>
      <c r="X93" s="22"/>
      <c r="Y93" s="22"/>
      <c r="Z93" s="22"/>
      <c r="AA93" s="23">
        <f t="shared" si="5"/>
        <v>3</v>
      </c>
      <c r="AB93" s="24">
        <f t="shared" si="6"/>
        <v>1438.77</v>
      </c>
      <c r="AC93" s="24">
        <f t="shared" si="7"/>
        <v>1438.77</v>
      </c>
      <c r="AD93" s="25">
        <f t="shared" si="8"/>
        <v>5.9475861376770123</v>
      </c>
    </row>
    <row r="94" spans="1:30">
      <c r="A94" s="13">
        <v>77</v>
      </c>
      <c r="B94" s="14" t="s">
        <v>215</v>
      </c>
      <c r="C94" s="15" t="s">
        <v>216</v>
      </c>
      <c r="D94" s="57" t="s">
        <v>63</v>
      </c>
      <c r="E94" s="16">
        <v>1</v>
      </c>
      <c r="F94" s="17"/>
      <c r="G94" s="16"/>
      <c r="H94" s="18"/>
      <c r="I94" s="18"/>
      <c r="J94" s="19">
        <v>1.0379</v>
      </c>
      <c r="K94" s="16"/>
      <c r="L94" s="20">
        <v>1946.523355</v>
      </c>
      <c r="M94" s="21">
        <v>2116.6079199999999</v>
      </c>
      <c r="N94" s="56">
        <v>1889.8285000000001</v>
      </c>
      <c r="O94" s="22"/>
      <c r="P94" s="22"/>
      <c r="Q94" s="22"/>
      <c r="R94" s="22"/>
      <c r="S94" s="22"/>
      <c r="T94" s="22"/>
      <c r="U94" s="22"/>
      <c r="V94" s="22"/>
      <c r="W94" s="22"/>
      <c r="X94" s="22"/>
      <c r="Y94" s="22"/>
      <c r="Z94" s="22"/>
      <c r="AA94" s="23">
        <f t="shared" si="5"/>
        <v>3</v>
      </c>
      <c r="AB94" s="24">
        <f t="shared" si="6"/>
        <v>1984.32</v>
      </c>
      <c r="AC94" s="24">
        <f t="shared" si="7"/>
        <v>1984.32</v>
      </c>
      <c r="AD94" s="25">
        <f t="shared" si="8"/>
        <v>5.947616916533879</v>
      </c>
    </row>
    <row r="95" spans="1:30" ht="25.5">
      <c r="A95" s="13">
        <v>78</v>
      </c>
      <c r="B95" s="14" t="s">
        <v>217</v>
      </c>
      <c r="C95" s="15" t="s">
        <v>218</v>
      </c>
      <c r="D95" s="57" t="s">
        <v>63</v>
      </c>
      <c r="E95" s="16">
        <v>1</v>
      </c>
      <c r="F95" s="17"/>
      <c r="G95" s="16"/>
      <c r="H95" s="18"/>
      <c r="I95" s="18"/>
      <c r="J95" s="19">
        <v>1.0379</v>
      </c>
      <c r="K95" s="16"/>
      <c r="L95" s="20">
        <v>448.05</v>
      </c>
      <c r="M95" s="21">
        <v>487.2</v>
      </c>
      <c r="N95" s="56">
        <v>435</v>
      </c>
      <c r="O95" s="22"/>
      <c r="P95" s="22"/>
      <c r="Q95" s="22"/>
      <c r="R95" s="22"/>
      <c r="S95" s="22"/>
      <c r="T95" s="22"/>
      <c r="U95" s="22"/>
      <c r="V95" s="22"/>
      <c r="W95" s="22"/>
      <c r="X95" s="22"/>
      <c r="Y95" s="22"/>
      <c r="Z95" s="22"/>
      <c r="AA95" s="23">
        <f t="shared" si="5"/>
        <v>3</v>
      </c>
      <c r="AB95" s="24">
        <f t="shared" si="6"/>
        <v>456.75</v>
      </c>
      <c r="AC95" s="24">
        <f t="shared" si="7"/>
        <v>456.75</v>
      </c>
      <c r="AD95" s="25">
        <f t="shared" si="8"/>
        <v>5.9476171413319578</v>
      </c>
    </row>
    <row r="96" spans="1:30" ht="25.5">
      <c r="A96" s="13">
        <v>79</v>
      </c>
      <c r="B96" s="14" t="s">
        <v>219</v>
      </c>
      <c r="C96" s="15" t="s">
        <v>220</v>
      </c>
      <c r="D96" s="57" t="s">
        <v>63</v>
      </c>
      <c r="E96" s="16">
        <v>1</v>
      </c>
      <c r="F96" s="17"/>
      <c r="G96" s="16"/>
      <c r="H96" s="18"/>
      <c r="I96" s="18"/>
      <c r="J96" s="19">
        <v>1.0379</v>
      </c>
      <c r="K96" s="16"/>
      <c r="L96" s="20">
        <v>76.541875000000005</v>
      </c>
      <c r="M96" s="21">
        <v>83.23</v>
      </c>
      <c r="N96" s="56">
        <v>74.3125</v>
      </c>
      <c r="O96" s="22"/>
      <c r="P96" s="22"/>
      <c r="Q96" s="22"/>
      <c r="R96" s="22"/>
      <c r="S96" s="22"/>
      <c r="T96" s="22"/>
      <c r="U96" s="22"/>
      <c r="V96" s="22"/>
      <c r="W96" s="22"/>
      <c r="X96" s="22"/>
      <c r="Y96" s="22"/>
      <c r="Z96" s="22"/>
      <c r="AA96" s="23">
        <f t="shared" si="5"/>
        <v>3</v>
      </c>
      <c r="AB96" s="24">
        <f t="shared" si="6"/>
        <v>78.03</v>
      </c>
      <c r="AC96" s="24">
        <f t="shared" si="7"/>
        <v>78.03</v>
      </c>
      <c r="AD96" s="25">
        <f t="shared" si="8"/>
        <v>5.9474742247337282</v>
      </c>
    </row>
    <row r="97" spans="1:30">
      <c r="A97" s="13">
        <v>80</v>
      </c>
      <c r="B97" s="14" t="s">
        <v>221</v>
      </c>
      <c r="C97" s="15" t="s">
        <v>222</v>
      </c>
      <c r="D97" s="57" t="s">
        <v>63</v>
      </c>
      <c r="E97" s="16">
        <v>1</v>
      </c>
      <c r="F97" s="17"/>
      <c r="G97" s="16"/>
      <c r="H97" s="18"/>
      <c r="I97" s="18"/>
      <c r="J97" s="19">
        <v>1.0379</v>
      </c>
      <c r="K97" s="16"/>
      <c r="L97" s="20">
        <v>477.92</v>
      </c>
      <c r="M97" s="21">
        <v>519.67999999999995</v>
      </c>
      <c r="N97" s="56">
        <v>464</v>
      </c>
      <c r="O97" s="22"/>
      <c r="P97" s="22"/>
      <c r="Q97" s="22"/>
      <c r="R97" s="22"/>
      <c r="S97" s="22"/>
      <c r="T97" s="22"/>
      <c r="U97" s="22"/>
      <c r="V97" s="22"/>
      <c r="W97" s="22"/>
      <c r="X97" s="22"/>
      <c r="Y97" s="22"/>
      <c r="Z97" s="22"/>
      <c r="AA97" s="23">
        <f t="shared" si="5"/>
        <v>3</v>
      </c>
      <c r="AB97" s="24">
        <f t="shared" si="6"/>
        <v>487.2</v>
      </c>
      <c r="AC97" s="24">
        <f t="shared" si="7"/>
        <v>487.2</v>
      </c>
      <c r="AD97" s="25">
        <f t="shared" si="8"/>
        <v>5.947617141331806</v>
      </c>
    </row>
    <row r="98" spans="1:30">
      <c r="A98" s="13">
        <v>81</v>
      </c>
      <c r="B98" s="14" t="s">
        <v>223</v>
      </c>
      <c r="C98" s="15" t="s">
        <v>224</v>
      </c>
      <c r="D98" s="57" t="s">
        <v>63</v>
      </c>
      <c r="E98" s="16">
        <v>1</v>
      </c>
      <c r="F98" s="17"/>
      <c r="G98" s="16"/>
      <c r="H98" s="18"/>
      <c r="I98" s="18"/>
      <c r="J98" s="19">
        <v>1.0379</v>
      </c>
      <c r="K98" s="16"/>
      <c r="L98" s="20">
        <v>232.73210499999999</v>
      </c>
      <c r="M98" s="21">
        <v>253.06791999999999</v>
      </c>
      <c r="N98" s="56">
        <v>225.95349999999999</v>
      </c>
      <c r="O98" s="22"/>
      <c r="P98" s="22"/>
      <c r="Q98" s="22"/>
      <c r="R98" s="22"/>
      <c r="S98" s="22"/>
      <c r="T98" s="22"/>
      <c r="U98" s="22"/>
      <c r="V98" s="22"/>
      <c r="W98" s="22"/>
      <c r="X98" s="22"/>
      <c r="Y98" s="22"/>
      <c r="Z98" s="22"/>
      <c r="AA98" s="23">
        <f t="shared" si="5"/>
        <v>3</v>
      </c>
      <c r="AB98" s="24">
        <f t="shared" si="6"/>
        <v>237.26</v>
      </c>
      <c r="AC98" s="24">
        <f t="shared" si="7"/>
        <v>237.26</v>
      </c>
      <c r="AD98" s="25">
        <f t="shared" si="8"/>
        <v>5.9473959168472135</v>
      </c>
    </row>
    <row r="99" spans="1:30">
      <c r="A99" s="13">
        <v>82</v>
      </c>
      <c r="B99" s="14" t="s">
        <v>225</v>
      </c>
      <c r="C99" s="15" t="s">
        <v>226</v>
      </c>
      <c r="D99" s="57" t="s">
        <v>63</v>
      </c>
      <c r="E99" s="16">
        <v>1</v>
      </c>
      <c r="F99" s="17"/>
      <c r="G99" s="16"/>
      <c r="H99" s="18"/>
      <c r="I99" s="18"/>
      <c r="J99" s="19">
        <v>1.0379</v>
      </c>
      <c r="K99" s="16"/>
      <c r="L99" s="20">
        <v>698.21124999999995</v>
      </c>
      <c r="M99" s="21">
        <v>759.22</v>
      </c>
      <c r="N99" s="56">
        <v>677.875</v>
      </c>
      <c r="O99" s="22"/>
      <c r="P99" s="22"/>
      <c r="Q99" s="22"/>
      <c r="R99" s="22"/>
      <c r="S99" s="22"/>
      <c r="T99" s="22"/>
      <c r="U99" s="22"/>
      <c r="V99" s="22"/>
      <c r="W99" s="22"/>
      <c r="X99" s="22"/>
      <c r="Y99" s="22"/>
      <c r="Z99" s="22"/>
      <c r="AA99" s="23">
        <f t="shared" si="5"/>
        <v>3</v>
      </c>
      <c r="AB99" s="24">
        <f t="shared" si="6"/>
        <v>711.77</v>
      </c>
      <c r="AC99" s="24">
        <f t="shared" si="7"/>
        <v>711.77</v>
      </c>
      <c r="AD99" s="25">
        <f t="shared" si="8"/>
        <v>5.9476066962139296</v>
      </c>
    </row>
    <row r="100" spans="1:30">
      <c r="A100" s="13">
        <v>83</v>
      </c>
      <c r="B100" s="14" t="s">
        <v>227</v>
      </c>
      <c r="C100" s="15" t="s">
        <v>228</v>
      </c>
      <c r="D100" s="57" t="s">
        <v>63</v>
      </c>
      <c r="E100" s="16">
        <v>1</v>
      </c>
      <c r="F100" s="17"/>
      <c r="G100" s="16"/>
      <c r="H100" s="18"/>
      <c r="I100" s="18"/>
      <c r="J100" s="19">
        <v>1.0379</v>
      </c>
      <c r="K100" s="16"/>
      <c r="L100" s="20">
        <v>827.65289499999994</v>
      </c>
      <c r="M100" s="21">
        <v>899.97208000000001</v>
      </c>
      <c r="N100" s="56">
        <v>803.54650000000004</v>
      </c>
      <c r="O100" s="22"/>
      <c r="P100" s="22"/>
      <c r="Q100" s="22"/>
      <c r="R100" s="22"/>
      <c r="S100" s="22"/>
      <c r="T100" s="22"/>
      <c r="U100" s="22"/>
      <c r="V100" s="22"/>
      <c r="W100" s="22"/>
      <c r="X100" s="22"/>
      <c r="Y100" s="22"/>
      <c r="Z100" s="22"/>
      <c r="AA100" s="23">
        <f t="shared" si="5"/>
        <v>3</v>
      </c>
      <c r="AB100" s="24">
        <f t="shared" si="6"/>
        <v>843.73</v>
      </c>
      <c r="AC100" s="24">
        <f t="shared" si="7"/>
        <v>843.73</v>
      </c>
      <c r="AD100" s="25">
        <f t="shared" si="8"/>
        <v>5.9475736125534011</v>
      </c>
    </row>
    <row r="101" spans="1:30">
      <c r="A101" s="13">
        <v>84</v>
      </c>
      <c r="B101" s="14" t="s">
        <v>229</v>
      </c>
      <c r="C101" s="15" t="s">
        <v>230</v>
      </c>
      <c r="D101" s="57" t="s">
        <v>63</v>
      </c>
      <c r="E101" s="16">
        <v>1</v>
      </c>
      <c r="F101" s="17"/>
      <c r="G101" s="16"/>
      <c r="H101" s="18"/>
      <c r="I101" s="18"/>
      <c r="J101" s="19">
        <v>1.0379</v>
      </c>
      <c r="K101" s="16"/>
      <c r="L101" s="20">
        <v>1122.6191449999999</v>
      </c>
      <c r="M101" s="21">
        <v>1220.71208</v>
      </c>
      <c r="N101" s="56">
        <v>1089.9214999999999</v>
      </c>
      <c r="O101" s="22"/>
      <c r="P101" s="22"/>
      <c r="Q101" s="22"/>
      <c r="R101" s="22"/>
      <c r="S101" s="22"/>
      <c r="T101" s="22"/>
      <c r="U101" s="22"/>
      <c r="V101" s="22"/>
      <c r="W101" s="22"/>
      <c r="X101" s="22"/>
      <c r="Y101" s="22"/>
      <c r="Z101" s="22"/>
      <c r="AA101" s="23">
        <f t="shared" si="5"/>
        <v>3</v>
      </c>
      <c r="AB101" s="24">
        <f t="shared" si="6"/>
        <v>1144.42</v>
      </c>
      <c r="AC101" s="24">
        <f t="shared" si="7"/>
        <v>1144.42</v>
      </c>
      <c r="AD101" s="25">
        <f t="shared" si="8"/>
        <v>5.9476045384661784</v>
      </c>
    </row>
    <row r="102" spans="1:30">
      <c r="A102" s="13">
        <v>85</v>
      </c>
      <c r="B102" s="14" t="s">
        <v>231</v>
      </c>
      <c r="C102" s="15" t="s">
        <v>232</v>
      </c>
      <c r="D102" s="57" t="s">
        <v>63</v>
      </c>
      <c r="E102" s="16">
        <v>1</v>
      </c>
      <c r="F102" s="17"/>
      <c r="G102" s="16"/>
      <c r="H102" s="18"/>
      <c r="I102" s="18"/>
      <c r="J102" s="19">
        <v>1.0379</v>
      </c>
      <c r="K102" s="16"/>
      <c r="L102" s="20">
        <v>1822.07</v>
      </c>
      <c r="M102" s="21">
        <v>1981.28</v>
      </c>
      <c r="N102" s="56">
        <v>1769</v>
      </c>
      <c r="O102" s="22"/>
      <c r="P102" s="22"/>
      <c r="Q102" s="22"/>
      <c r="R102" s="22"/>
      <c r="S102" s="22"/>
      <c r="T102" s="22"/>
      <c r="U102" s="22"/>
      <c r="V102" s="22"/>
      <c r="W102" s="22"/>
      <c r="X102" s="22"/>
      <c r="Y102" s="22"/>
      <c r="Z102" s="22"/>
      <c r="AA102" s="23">
        <f t="shared" si="5"/>
        <v>3</v>
      </c>
      <c r="AB102" s="24">
        <f t="shared" si="6"/>
        <v>1857.45</v>
      </c>
      <c r="AC102" s="24">
        <f t="shared" si="7"/>
        <v>1857.45</v>
      </c>
      <c r="AD102" s="25">
        <f t="shared" si="8"/>
        <v>5.947617141331488</v>
      </c>
    </row>
    <row r="103" spans="1:30" ht="25.5">
      <c r="A103" s="13">
        <v>86</v>
      </c>
      <c r="B103" s="14" t="s">
        <v>233</v>
      </c>
      <c r="C103" s="15" t="s">
        <v>234</v>
      </c>
      <c r="D103" s="57" t="s">
        <v>63</v>
      </c>
      <c r="E103" s="16">
        <v>1</v>
      </c>
      <c r="F103" s="17"/>
      <c r="G103" s="16"/>
      <c r="H103" s="18"/>
      <c r="I103" s="18"/>
      <c r="J103" s="19">
        <v>1.0379</v>
      </c>
      <c r="K103" s="16"/>
      <c r="L103" s="20">
        <v>5530.9233549999999</v>
      </c>
      <c r="M103" s="21">
        <v>6014.2079199999998</v>
      </c>
      <c r="N103" s="56">
        <v>5369.8284999999996</v>
      </c>
      <c r="O103" s="22"/>
      <c r="P103" s="22"/>
      <c r="Q103" s="22"/>
      <c r="R103" s="22"/>
      <c r="S103" s="22"/>
      <c r="T103" s="22"/>
      <c r="U103" s="22"/>
      <c r="V103" s="22"/>
      <c r="W103" s="22"/>
      <c r="X103" s="22"/>
      <c r="Y103" s="22"/>
      <c r="Z103" s="22"/>
      <c r="AA103" s="23">
        <f t="shared" si="5"/>
        <v>3</v>
      </c>
      <c r="AB103" s="24">
        <f t="shared" si="6"/>
        <v>5638.32</v>
      </c>
      <c r="AC103" s="24">
        <f t="shared" si="7"/>
        <v>5638.32</v>
      </c>
      <c r="AD103" s="25">
        <f t="shared" si="8"/>
        <v>5.9476170622175264</v>
      </c>
    </row>
    <row r="104" spans="1:30">
      <c r="A104" s="13">
        <v>87</v>
      </c>
      <c r="B104" s="14" t="s">
        <v>235</v>
      </c>
      <c r="C104" s="15" t="s">
        <v>236</v>
      </c>
      <c r="D104" s="57" t="s">
        <v>63</v>
      </c>
      <c r="E104" s="16">
        <v>1</v>
      </c>
      <c r="F104" s="17"/>
      <c r="G104" s="16"/>
      <c r="H104" s="18"/>
      <c r="I104" s="18"/>
      <c r="J104" s="19">
        <v>1.0379</v>
      </c>
      <c r="K104" s="16"/>
      <c r="L104" s="20">
        <v>75.302269999999993</v>
      </c>
      <c r="M104" s="21">
        <v>81.882080000000002</v>
      </c>
      <c r="N104" s="56">
        <v>73.108999999999995</v>
      </c>
      <c r="O104" s="22"/>
      <c r="P104" s="22"/>
      <c r="Q104" s="22"/>
      <c r="R104" s="22"/>
      <c r="S104" s="22"/>
      <c r="T104" s="22"/>
      <c r="U104" s="22"/>
      <c r="V104" s="22"/>
      <c r="W104" s="22"/>
      <c r="X104" s="22"/>
      <c r="Y104" s="22"/>
      <c r="Z104" s="22"/>
      <c r="AA104" s="23">
        <f t="shared" si="5"/>
        <v>3</v>
      </c>
      <c r="AB104" s="24">
        <f t="shared" si="6"/>
        <v>76.77</v>
      </c>
      <c r="AC104" s="24">
        <f t="shared" si="7"/>
        <v>76.77</v>
      </c>
      <c r="AD104" s="25">
        <f t="shared" si="8"/>
        <v>5.9471871651024308</v>
      </c>
    </row>
    <row r="105" spans="1:30">
      <c r="A105" s="13">
        <v>88</v>
      </c>
      <c r="B105" s="14" t="s">
        <v>237</v>
      </c>
      <c r="C105" s="15" t="s">
        <v>238</v>
      </c>
      <c r="D105" s="57" t="s">
        <v>63</v>
      </c>
      <c r="E105" s="16">
        <v>1</v>
      </c>
      <c r="F105" s="17"/>
      <c r="G105" s="16"/>
      <c r="H105" s="18"/>
      <c r="I105" s="18"/>
      <c r="J105" s="19">
        <v>1.0379</v>
      </c>
      <c r="K105" s="16"/>
      <c r="L105" s="20">
        <v>370.880855</v>
      </c>
      <c r="M105" s="21">
        <v>403.28791999999999</v>
      </c>
      <c r="N105" s="56">
        <v>360.07850000000002</v>
      </c>
      <c r="O105" s="22"/>
      <c r="P105" s="22"/>
      <c r="Q105" s="22"/>
      <c r="R105" s="22"/>
      <c r="S105" s="22"/>
      <c r="T105" s="22"/>
      <c r="U105" s="22"/>
      <c r="V105" s="22"/>
      <c r="W105" s="22"/>
      <c r="X105" s="22"/>
      <c r="Y105" s="22"/>
      <c r="Z105" s="22"/>
      <c r="AA105" s="23">
        <f t="shared" si="5"/>
        <v>3</v>
      </c>
      <c r="AB105" s="24">
        <f t="shared" si="6"/>
        <v>378.09000000000003</v>
      </c>
      <c r="AC105" s="24">
        <f t="shared" si="7"/>
        <v>378.09000000000003</v>
      </c>
      <c r="AD105" s="25">
        <f t="shared" si="8"/>
        <v>5.9474979813438935</v>
      </c>
    </row>
    <row r="106" spans="1:30" ht="25.5">
      <c r="A106" s="13">
        <v>89</v>
      </c>
      <c r="B106" s="14" t="s">
        <v>239</v>
      </c>
      <c r="C106" s="15" t="s">
        <v>240</v>
      </c>
      <c r="D106" s="57" t="s">
        <v>63</v>
      </c>
      <c r="E106" s="16">
        <v>1</v>
      </c>
      <c r="F106" s="17"/>
      <c r="G106" s="16"/>
      <c r="H106" s="18"/>
      <c r="I106" s="18"/>
      <c r="J106" s="19">
        <v>1.0379</v>
      </c>
      <c r="K106" s="16"/>
      <c r="L106" s="20">
        <v>1533.331645</v>
      </c>
      <c r="M106" s="21">
        <v>1667.3120799999999</v>
      </c>
      <c r="N106" s="56">
        <v>1488.6714999999999</v>
      </c>
      <c r="O106" s="22"/>
      <c r="P106" s="22"/>
      <c r="Q106" s="22"/>
      <c r="R106" s="22"/>
      <c r="S106" s="22"/>
      <c r="T106" s="22"/>
      <c r="U106" s="22"/>
      <c r="V106" s="22"/>
      <c r="W106" s="22"/>
      <c r="X106" s="22"/>
      <c r="Y106" s="22"/>
      <c r="Z106" s="22"/>
      <c r="AA106" s="23">
        <f t="shared" si="5"/>
        <v>3</v>
      </c>
      <c r="AB106" s="24">
        <f t="shared" si="6"/>
        <v>1563.1100000000001</v>
      </c>
      <c r="AC106" s="24">
        <f t="shared" si="7"/>
        <v>1563.1100000000001</v>
      </c>
      <c r="AD106" s="25">
        <f t="shared" si="8"/>
        <v>5.9475984017581807</v>
      </c>
    </row>
    <row r="107" spans="1:30" ht="25.5">
      <c r="A107" s="13">
        <v>90</v>
      </c>
      <c r="B107" s="14" t="s">
        <v>241</v>
      </c>
      <c r="C107" s="15" t="s">
        <v>242</v>
      </c>
      <c r="D107" s="57" t="s">
        <v>63</v>
      </c>
      <c r="E107" s="16">
        <v>1</v>
      </c>
      <c r="F107" s="17"/>
      <c r="G107" s="16"/>
      <c r="H107" s="18"/>
      <c r="I107" s="18"/>
      <c r="J107" s="19">
        <v>1.0379</v>
      </c>
      <c r="K107" s="16"/>
      <c r="L107" s="20">
        <v>1135.06</v>
      </c>
      <c r="M107" s="21">
        <v>1234.24</v>
      </c>
      <c r="N107" s="56">
        <v>1102</v>
      </c>
      <c r="O107" s="22"/>
      <c r="P107" s="22"/>
      <c r="Q107" s="22"/>
      <c r="R107" s="22"/>
      <c r="S107" s="22"/>
      <c r="T107" s="22"/>
      <c r="U107" s="22"/>
      <c r="V107" s="22"/>
      <c r="W107" s="22"/>
      <c r="X107" s="22"/>
      <c r="Y107" s="22"/>
      <c r="Z107" s="22"/>
      <c r="AA107" s="23">
        <f t="shared" si="5"/>
        <v>3</v>
      </c>
      <c r="AB107" s="24">
        <f t="shared" si="6"/>
        <v>1157.1000000000001</v>
      </c>
      <c r="AC107" s="24">
        <f t="shared" si="7"/>
        <v>1157.1000000000001</v>
      </c>
      <c r="AD107" s="25">
        <f t="shared" si="8"/>
        <v>5.9476171413316345</v>
      </c>
    </row>
    <row r="108" spans="1:30" ht="25.5">
      <c r="A108" s="13">
        <v>91</v>
      </c>
      <c r="B108" s="14" t="s">
        <v>243</v>
      </c>
      <c r="C108" s="15" t="s">
        <v>244</v>
      </c>
      <c r="D108" s="57" t="s">
        <v>63</v>
      </c>
      <c r="E108" s="16">
        <v>1</v>
      </c>
      <c r="F108" s="17"/>
      <c r="G108" s="16"/>
      <c r="H108" s="18"/>
      <c r="I108" s="18"/>
      <c r="J108" s="19">
        <v>1.0379</v>
      </c>
      <c r="K108" s="16"/>
      <c r="L108" s="20">
        <v>1001.884605</v>
      </c>
      <c r="M108" s="21">
        <v>1069.0011465</v>
      </c>
      <c r="N108" s="56">
        <v>972.70349999999996</v>
      </c>
      <c r="O108" s="22"/>
      <c r="P108" s="22"/>
      <c r="Q108" s="22"/>
      <c r="R108" s="22"/>
      <c r="S108" s="22"/>
      <c r="T108" s="22"/>
      <c r="U108" s="22"/>
      <c r="V108" s="22"/>
      <c r="W108" s="22"/>
      <c r="X108" s="22"/>
      <c r="Y108" s="22"/>
      <c r="Z108" s="22"/>
      <c r="AA108" s="23">
        <f t="shared" si="5"/>
        <v>3</v>
      </c>
      <c r="AB108" s="24">
        <f t="shared" si="6"/>
        <v>1014.53</v>
      </c>
      <c r="AC108" s="24">
        <f t="shared" si="7"/>
        <v>1014.53</v>
      </c>
      <c r="AD108" s="25">
        <f t="shared" si="8"/>
        <v>4.8671282935496132</v>
      </c>
    </row>
    <row r="109" spans="1:30">
      <c r="A109" s="13">
        <v>92</v>
      </c>
      <c r="B109" s="14" t="s">
        <v>245</v>
      </c>
      <c r="C109" s="15" t="s">
        <v>246</v>
      </c>
      <c r="D109" s="57" t="s">
        <v>63</v>
      </c>
      <c r="E109" s="16">
        <v>1</v>
      </c>
      <c r="F109" s="17"/>
      <c r="G109" s="16"/>
      <c r="H109" s="18"/>
      <c r="I109" s="18"/>
      <c r="J109" s="19">
        <v>1.0379</v>
      </c>
      <c r="K109" s="16"/>
      <c r="L109" s="20">
        <v>164.285</v>
      </c>
      <c r="M109" s="21">
        <v>175.29050000000001</v>
      </c>
      <c r="N109" s="56">
        <v>159.5</v>
      </c>
      <c r="O109" s="22"/>
      <c r="P109" s="22"/>
      <c r="Q109" s="22"/>
      <c r="R109" s="22"/>
      <c r="S109" s="22"/>
      <c r="T109" s="22"/>
      <c r="U109" s="22"/>
      <c r="V109" s="22"/>
      <c r="W109" s="22"/>
      <c r="X109" s="22"/>
      <c r="Y109" s="22"/>
      <c r="Z109" s="22"/>
      <c r="AA109" s="23">
        <f t="shared" si="5"/>
        <v>3</v>
      </c>
      <c r="AB109" s="24">
        <f t="shared" si="6"/>
        <v>166.36</v>
      </c>
      <c r="AC109" s="24">
        <f t="shared" si="7"/>
        <v>166.36</v>
      </c>
      <c r="AD109" s="25">
        <f t="shared" si="8"/>
        <v>4.8670856055933083</v>
      </c>
    </row>
    <row r="110" spans="1:30">
      <c r="A110" s="13">
        <v>93</v>
      </c>
      <c r="B110" s="14" t="s">
        <v>247</v>
      </c>
      <c r="C110" s="15" t="s">
        <v>248</v>
      </c>
      <c r="D110" s="57" t="s">
        <v>63</v>
      </c>
      <c r="E110" s="16">
        <v>1</v>
      </c>
      <c r="F110" s="17"/>
      <c r="G110" s="16"/>
      <c r="H110" s="18"/>
      <c r="I110" s="18"/>
      <c r="J110" s="19">
        <v>1.0379</v>
      </c>
      <c r="K110" s="16"/>
      <c r="L110" s="20">
        <v>262.60210499999999</v>
      </c>
      <c r="M110" s="21">
        <v>280.19389649999999</v>
      </c>
      <c r="N110" s="56">
        <v>254.95349999999999</v>
      </c>
      <c r="O110" s="22"/>
      <c r="P110" s="22"/>
      <c r="Q110" s="22"/>
      <c r="R110" s="22"/>
      <c r="S110" s="22"/>
      <c r="T110" s="22"/>
      <c r="U110" s="22"/>
      <c r="V110" s="22"/>
      <c r="W110" s="22"/>
      <c r="X110" s="22"/>
      <c r="Y110" s="22"/>
      <c r="Z110" s="22"/>
      <c r="AA110" s="23">
        <f t="shared" si="5"/>
        <v>3</v>
      </c>
      <c r="AB110" s="24">
        <f t="shared" si="6"/>
        <v>265.92</v>
      </c>
      <c r="AC110" s="24">
        <f t="shared" si="7"/>
        <v>265.92</v>
      </c>
      <c r="AD110" s="25">
        <f t="shared" si="8"/>
        <v>4.8670654392146284</v>
      </c>
    </row>
    <row r="111" spans="1:30">
      <c r="A111" s="13">
        <v>94</v>
      </c>
      <c r="B111" s="14" t="s">
        <v>249</v>
      </c>
      <c r="C111" s="15" t="s">
        <v>250</v>
      </c>
      <c r="D111" s="57" t="s">
        <v>63</v>
      </c>
      <c r="E111" s="16">
        <v>1</v>
      </c>
      <c r="F111" s="17"/>
      <c r="G111" s="16"/>
      <c r="H111" s="18"/>
      <c r="I111" s="18"/>
      <c r="J111" s="19">
        <v>1.0379</v>
      </c>
      <c r="K111" s="16"/>
      <c r="L111" s="20">
        <v>235.22624999999999</v>
      </c>
      <c r="M111" s="21">
        <v>250.98412500000001</v>
      </c>
      <c r="N111" s="56">
        <v>228.375</v>
      </c>
      <c r="O111" s="22"/>
      <c r="P111" s="22"/>
      <c r="Q111" s="22"/>
      <c r="R111" s="22"/>
      <c r="S111" s="22"/>
      <c r="T111" s="22"/>
      <c r="U111" s="22"/>
      <c r="V111" s="22"/>
      <c r="W111" s="22"/>
      <c r="X111" s="22"/>
      <c r="Y111" s="22"/>
      <c r="Z111" s="22"/>
      <c r="AA111" s="23">
        <f t="shared" si="5"/>
        <v>3</v>
      </c>
      <c r="AB111" s="24">
        <f t="shared" si="6"/>
        <v>238.20000000000002</v>
      </c>
      <c r="AC111" s="24">
        <f t="shared" si="7"/>
        <v>238.20000000000002</v>
      </c>
      <c r="AD111" s="25">
        <f t="shared" si="8"/>
        <v>4.8670298798593565</v>
      </c>
    </row>
    <row r="112" spans="1:30">
      <c r="A112" s="13">
        <v>95</v>
      </c>
      <c r="B112" s="14" t="s">
        <v>251</v>
      </c>
      <c r="C112" s="15" t="s">
        <v>252</v>
      </c>
      <c r="D112" s="57" t="s">
        <v>63</v>
      </c>
      <c r="E112" s="16">
        <v>1</v>
      </c>
      <c r="F112" s="17"/>
      <c r="G112" s="16"/>
      <c r="H112" s="18"/>
      <c r="I112" s="18"/>
      <c r="J112" s="19">
        <v>1.0379</v>
      </c>
      <c r="K112" s="16"/>
      <c r="L112" s="20">
        <v>806.49</v>
      </c>
      <c r="M112" s="21">
        <v>860.51700000000005</v>
      </c>
      <c r="N112" s="56">
        <v>783</v>
      </c>
      <c r="O112" s="22"/>
      <c r="P112" s="22"/>
      <c r="Q112" s="22"/>
      <c r="R112" s="22"/>
      <c r="S112" s="22"/>
      <c r="T112" s="22"/>
      <c r="U112" s="22"/>
      <c r="V112" s="22"/>
      <c r="W112" s="22"/>
      <c r="X112" s="22"/>
      <c r="Y112" s="22"/>
      <c r="Z112" s="22"/>
      <c r="AA112" s="23">
        <f t="shared" si="5"/>
        <v>3</v>
      </c>
      <c r="AB112" s="24">
        <f t="shared" si="6"/>
        <v>816.67000000000007</v>
      </c>
      <c r="AC112" s="24">
        <f t="shared" si="7"/>
        <v>816.67000000000007</v>
      </c>
      <c r="AD112" s="25">
        <f t="shared" si="8"/>
        <v>4.8671235307810434</v>
      </c>
    </row>
    <row r="113" spans="1:30">
      <c r="A113" s="13">
        <v>96</v>
      </c>
      <c r="B113" s="14" t="s">
        <v>253</v>
      </c>
      <c r="C113" s="15" t="s">
        <v>254</v>
      </c>
      <c r="D113" s="57" t="s">
        <v>63</v>
      </c>
      <c r="E113" s="16">
        <v>1</v>
      </c>
      <c r="F113" s="17"/>
      <c r="G113" s="16"/>
      <c r="H113" s="18"/>
      <c r="I113" s="18"/>
      <c r="J113" s="19">
        <v>1.0379</v>
      </c>
      <c r="K113" s="16"/>
      <c r="L113" s="20">
        <v>2850.0908549999999</v>
      </c>
      <c r="M113" s="21">
        <v>3041.0192714999998</v>
      </c>
      <c r="N113" s="56">
        <v>2767.0785000000001</v>
      </c>
      <c r="O113" s="22"/>
      <c r="P113" s="22"/>
      <c r="Q113" s="22"/>
      <c r="R113" s="22"/>
      <c r="S113" s="22"/>
      <c r="T113" s="22"/>
      <c r="U113" s="22"/>
      <c r="V113" s="22"/>
      <c r="W113" s="22"/>
      <c r="X113" s="22"/>
      <c r="Y113" s="22"/>
      <c r="Z113" s="22"/>
      <c r="AA113" s="23">
        <f t="shared" si="5"/>
        <v>3</v>
      </c>
      <c r="AB113" s="24">
        <f t="shared" si="6"/>
        <v>2886.07</v>
      </c>
      <c r="AC113" s="24">
        <f t="shared" si="7"/>
        <v>2886.07</v>
      </c>
      <c r="AD113" s="25">
        <f t="shared" si="8"/>
        <v>4.8671174755995663</v>
      </c>
    </row>
    <row r="114" spans="1:30" ht="25.5">
      <c r="A114" s="13">
        <v>97</v>
      </c>
      <c r="B114" s="14" t="s">
        <v>255</v>
      </c>
      <c r="C114" s="15" t="s">
        <v>256</v>
      </c>
      <c r="D114" s="57" t="s">
        <v>63</v>
      </c>
      <c r="E114" s="16">
        <v>1</v>
      </c>
      <c r="F114" s="17"/>
      <c r="G114" s="16"/>
      <c r="H114" s="18"/>
      <c r="I114" s="18"/>
      <c r="J114" s="19">
        <v>1.0379</v>
      </c>
      <c r="K114" s="16"/>
      <c r="L114" s="20">
        <v>550.72812499999998</v>
      </c>
      <c r="M114" s="21">
        <v>587.62156249999998</v>
      </c>
      <c r="N114" s="56">
        <v>534.6875</v>
      </c>
      <c r="O114" s="22"/>
      <c r="P114" s="22"/>
      <c r="Q114" s="22"/>
      <c r="R114" s="22"/>
      <c r="S114" s="22"/>
      <c r="T114" s="22"/>
      <c r="U114" s="22"/>
      <c r="V114" s="22"/>
      <c r="W114" s="22"/>
      <c r="X114" s="22"/>
      <c r="Y114" s="22"/>
      <c r="Z114" s="22"/>
      <c r="AA114" s="23">
        <f t="shared" si="5"/>
        <v>3</v>
      </c>
      <c r="AB114" s="24">
        <f t="shared" si="6"/>
        <v>557.68000000000006</v>
      </c>
      <c r="AC114" s="24">
        <f t="shared" si="7"/>
        <v>557.68000000000006</v>
      </c>
      <c r="AD114" s="25">
        <f t="shared" si="8"/>
        <v>4.867121308513787</v>
      </c>
    </row>
    <row r="115" spans="1:30">
      <c r="A115" s="13">
        <v>98</v>
      </c>
      <c r="B115" s="14" t="s">
        <v>257</v>
      </c>
      <c r="C115" s="15" t="s">
        <v>258</v>
      </c>
      <c r="D115" s="57" t="s">
        <v>63</v>
      </c>
      <c r="E115" s="16">
        <v>1</v>
      </c>
      <c r="F115" s="17"/>
      <c r="G115" s="16"/>
      <c r="H115" s="18"/>
      <c r="I115" s="18"/>
      <c r="J115" s="19">
        <v>1.0379</v>
      </c>
      <c r="K115" s="16"/>
      <c r="L115" s="20">
        <v>231.49250000000001</v>
      </c>
      <c r="M115" s="21">
        <v>247.00024999999999</v>
      </c>
      <c r="N115" s="56">
        <v>224.75</v>
      </c>
      <c r="O115" s="22"/>
      <c r="P115" s="22"/>
      <c r="Q115" s="22"/>
      <c r="R115" s="22"/>
      <c r="S115" s="22"/>
      <c r="T115" s="22"/>
      <c r="U115" s="22"/>
      <c r="V115" s="22"/>
      <c r="W115" s="22"/>
      <c r="X115" s="22"/>
      <c r="Y115" s="22"/>
      <c r="Z115" s="22"/>
      <c r="AA115" s="23">
        <f t="shared" si="5"/>
        <v>3</v>
      </c>
      <c r="AB115" s="24">
        <f t="shared" si="6"/>
        <v>234.42000000000002</v>
      </c>
      <c r="AC115" s="24">
        <f t="shared" si="7"/>
        <v>234.42000000000002</v>
      </c>
      <c r="AD115" s="25">
        <f t="shared" si="8"/>
        <v>4.8670101065185749</v>
      </c>
    </row>
    <row r="116" spans="1:30" ht="25.5">
      <c r="A116" s="13">
        <v>99</v>
      </c>
      <c r="B116" s="14" t="s">
        <v>259</v>
      </c>
      <c r="C116" s="15" t="s">
        <v>260</v>
      </c>
      <c r="D116" s="57" t="s">
        <v>63</v>
      </c>
      <c r="E116" s="16">
        <v>1</v>
      </c>
      <c r="F116" s="17"/>
      <c r="G116" s="16"/>
      <c r="H116" s="18"/>
      <c r="I116" s="18"/>
      <c r="J116" s="19">
        <v>1.0379</v>
      </c>
      <c r="K116" s="16"/>
      <c r="L116" s="20">
        <v>765.41875000000005</v>
      </c>
      <c r="M116" s="21">
        <v>816.69437500000004</v>
      </c>
      <c r="N116" s="56">
        <v>743.125</v>
      </c>
      <c r="O116" s="22"/>
      <c r="P116" s="22"/>
      <c r="Q116" s="22"/>
      <c r="R116" s="22"/>
      <c r="S116" s="22"/>
      <c r="T116" s="22"/>
      <c r="U116" s="22"/>
      <c r="V116" s="22"/>
      <c r="W116" s="22"/>
      <c r="X116" s="22"/>
      <c r="Y116" s="22"/>
      <c r="Z116" s="22"/>
      <c r="AA116" s="23">
        <f t="shared" si="5"/>
        <v>3</v>
      </c>
      <c r="AB116" s="24">
        <f t="shared" si="6"/>
        <v>775.08</v>
      </c>
      <c r="AC116" s="24">
        <f t="shared" si="7"/>
        <v>775.08</v>
      </c>
      <c r="AD116" s="25">
        <f t="shared" si="8"/>
        <v>4.8671255658078554</v>
      </c>
    </row>
    <row r="117" spans="1:30">
      <c r="A117" s="13">
        <v>100</v>
      </c>
      <c r="B117" s="14" t="s">
        <v>261</v>
      </c>
      <c r="C117" s="15" t="s">
        <v>262</v>
      </c>
      <c r="D117" s="57" t="s">
        <v>63</v>
      </c>
      <c r="E117" s="16">
        <v>1</v>
      </c>
      <c r="F117" s="17"/>
      <c r="G117" s="16"/>
      <c r="H117" s="18"/>
      <c r="I117" s="18"/>
      <c r="J117" s="19">
        <v>1.0379</v>
      </c>
      <c r="K117" s="16"/>
      <c r="L117" s="20">
        <v>571.26374999999996</v>
      </c>
      <c r="M117" s="21">
        <v>609.53287499999999</v>
      </c>
      <c r="N117" s="56">
        <v>554.625</v>
      </c>
      <c r="O117" s="22"/>
      <c r="P117" s="22"/>
      <c r="Q117" s="22"/>
      <c r="R117" s="22"/>
      <c r="S117" s="22"/>
      <c r="T117" s="22"/>
      <c r="U117" s="22"/>
      <c r="V117" s="22"/>
      <c r="W117" s="22"/>
      <c r="X117" s="22"/>
      <c r="Y117" s="22"/>
      <c r="Z117" s="22"/>
      <c r="AA117" s="23">
        <f t="shared" si="5"/>
        <v>3</v>
      </c>
      <c r="AB117" s="24">
        <f t="shared" si="6"/>
        <v>578.48</v>
      </c>
      <c r="AC117" s="24">
        <f t="shared" si="7"/>
        <v>578.48</v>
      </c>
      <c r="AD117" s="25">
        <f t="shared" si="8"/>
        <v>4.8670779568877158</v>
      </c>
    </row>
    <row r="118" spans="1:30">
      <c r="A118" s="13">
        <v>101</v>
      </c>
      <c r="B118" s="14" t="s">
        <v>263</v>
      </c>
      <c r="C118" s="15" t="s">
        <v>264</v>
      </c>
      <c r="D118" s="57" t="s">
        <v>63</v>
      </c>
      <c r="E118" s="16">
        <v>1</v>
      </c>
      <c r="F118" s="17"/>
      <c r="G118" s="16"/>
      <c r="H118" s="18"/>
      <c r="I118" s="18"/>
      <c r="J118" s="19">
        <v>1.0379</v>
      </c>
      <c r="K118" s="16"/>
      <c r="L118" s="20">
        <v>760.44539499999996</v>
      </c>
      <c r="M118" s="21">
        <v>811.38785350000001</v>
      </c>
      <c r="N118" s="56">
        <v>738.29650000000004</v>
      </c>
      <c r="O118" s="22"/>
      <c r="P118" s="22"/>
      <c r="Q118" s="22"/>
      <c r="R118" s="22"/>
      <c r="S118" s="22"/>
      <c r="T118" s="22"/>
      <c r="U118" s="22"/>
      <c r="V118" s="22"/>
      <c r="W118" s="22"/>
      <c r="X118" s="22"/>
      <c r="Y118" s="22"/>
      <c r="Z118" s="22"/>
      <c r="AA118" s="23">
        <f t="shared" si="5"/>
        <v>3</v>
      </c>
      <c r="AB118" s="24">
        <f t="shared" si="6"/>
        <v>770.05000000000007</v>
      </c>
      <c r="AC118" s="24">
        <f t="shared" si="7"/>
        <v>770.05000000000007</v>
      </c>
      <c r="AD118" s="25">
        <f t="shared" si="8"/>
        <v>4.8670868237223299</v>
      </c>
    </row>
    <row r="119" spans="1:30" ht="25.5">
      <c r="A119" s="13">
        <v>102</v>
      </c>
      <c r="B119" s="14" t="s">
        <v>265</v>
      </c>
      <c r="C119" s="15" t="s">
        <v>266</v>
      </c>
      <c r="D119" s="57" t="s">
        <v>63</v>
      </c>
      <c r="E119" s="16">
        <v>1</v>
      </c>
      <c r="F119" s="17"/>
      <c r="G119" s="16"/>
      <c r="H119" s="18"/>
      <c r="I119" s="18"/>
      <c r="J119" s="19">
        <v>1.0379</v>
      </c>
      <c r="K119" s="16"/>
      <c r="L119" s="20">
        <v>35740.694604999997</v>
      </c>
      <c r="M119" s="21">
        <v>38134.974146499997</v>
      </c>
      <c r="N119" s="56">
        <v>34699.703500000003</v>
      </c>
      <c r="O119" s="22"/>
      <c r="P119" s="22"/>
      <c r="Q119" s="22"/>
      <c r="R119" s="22"/>
      <c r="S119" s="22"/>
      <c r="T119" s="22"/>
      <c r="U119" s="22"/>
      <c r="V119" s="22"/>
      <c r="W119" s="22"/>
      <c r="X119" s="22"/>
      <c r="Y119" s="22"/>
      <c r="Z119" s="22"/>
      <c r="AA119" s="23">
        <f t="shared" si="5"/>
        <v>3</v>
      </c>
      <c r="AB119" s="24">
        <f t="shared" si="6"/>
        <v>36191.800000000003</v>
      </c>
      <c r="AC119" s="24">
        <f t="shared" si="7"/>
        <v>36191.800000000003</v>
      </c>
      <c r="AD119" s="25">
        <f t="shared" si="8"/>
        <v>4.8671282466197674</v>
      </c>
    </row>
    <row r="120" spans="1:30" ht="25.5">
      <c r="A120" s="13">
        <v>103</v>
      </c>
      <c r="B120" s="14" t="s">
        <v>267</v>
      </c>
      <c r="C120" s="15" t="s">
        <v>268</v>
      </c>
      <c r="D120" s="57" t="s">
        <v>63</v>
      </c>
      <c r="E120" s="16">
        <v>1</v>
      </c>
      <c r="F120" s="17"/>
      <c r="G120" s="16"/>
      <c r="H120" s="18"/>
      <c r="I120" s="18"/>
      <c r="J120" s="19">
        <v>1.0379</v>
      </c>
      <c r="K120" s="16"/>
      <c r="L120" s="20">
        <v>16891.485000000001</v>
      </c>
      <c r="M120" s="21">
        <v>18023.050500000001</v>
      </c>
      <c r="N120" s="56">
        <v>16399.5</v>
      </c>
      <c r="O120" s="22"/>
      <c r="P120" s="22"/>
      <c r="Q120" s="22"/>
      <c r="R120" s="22"/>
      <c r="S120" s="22"/>
      <c r="T120" s="22"/>
      <c r="U120" s="22"/>
      <c r="V120" s="22"/>
      <c r="W120" s="22"/>
      <c r="X120" s="22"/>
      <c r="Y120" s="22"/>
      <c r="Z120" s="22"/>
      <c r="AA120" s="23">
        <f t="shared" si="5"/>
        <v>3</v>
      </c>
      <c r="AB120" s="24">
        <f t="shared" si="6"/>
        <v>17104.68</v>
      </c>
      <c r="AC120" s="24">
        <f t="shared" si="7"/>
        <v>17104.68</v>
      </c>
      <c r="AD120" s="25">
        <f t="shared" si="8"/>
        <v>4.867129063682845</v>
      </c>
    </row>
    <row r="121" spans="1:30">
      <c r="A121" s="13">
        <v>104</v>
      </c>
      <c r="B121" s="14" t="s">
        <v>269</v>
      </c>
      <c r="C121" s="15" t="s">
        <v>270</v>
      </c>
      <c r="D121" s="57" t="s">
        <v>63</v>
      </c>
      <c r="E121" s="16">
        <v>1</v>
      </c>
      <c r="F121" s="17"/>
      <c r="G121" s="16"/>
      <c r="H121" s="18"/>
      <c r="I121" s="18"/>
      <c r="J121" s="19">
        <v>1.0379</v>
      </c>
      <c r="K121" s="16"/>
      <c r="L121" s="20">
        <v>1162.4358549999999</v>
      </c>
      <c r="M121" s="21">
        <v>1240.3077714999999</v>
      </c>
      <c r="N121" s="56">
        <v>1128.5785000000001</v>
      </c>
      <c r="O121" s="22"/>
      <c r="P121" s="22"/>
      <c r="Q121" s="22"/>
      <c r="R121" s="22"/>
      <c r="S121" s="22"/>
      <c r="T121" s="22"/>
      <c r="U121" s="22"/>
      <c r="V121" s="22"/>
      <c r="W121" s="22"/>
      <c r="X121" s="22"/>
      <c r="Y121" s="22"/>
      <c r="Z121" s="22"/>
      <c r="AA121" s="23">
        <f t="shared" si="5"/>
        <v>3</v>
      </c>
      <c r="AB121" s="24">
        <f t="shared" si="6"/>
        <v>1177.1100000000001</v>
      </c>
      <c r="AC121" s="24">
        <f t="shared" si="7"/>
        <v>1177.1100000000001</v>
      </c>
      <c r="AD121" s="25">
        <f t="shared" si="8"/>
        <v>4.8671186386910756</v>
      </c>
    </row>
    <row r="122" spans="1:30">
      <c r="A122" s="13">
        <v>105</v>
      </c>
      <c r="B122" s="14" t="s">
        <v>271</v>
      </c>
      <c r="C122" s="15" t="s">
        <v>272</v>
      </c>
      <c r="D122" s="57" t="s">
        <v>63</v>
      </c>
      <c r="E122" s="16">
        <v>1</v>
      </c>
      <c r="F122" s="17"/>
      <c r="G122" s="16"/>
      <c r="H122" s="18"/>
      <c r="I122" s="18"/>
      <c r="J122" s="19">
        <v>1.0379</v>
      </c>
      <c r="K122" s="16"/>
      <c r="L122" s="20">
        <v>209.09</v>
      </c>
      <c r="M122" s="21">
        <v>223.09700000000001</v>
      </c>
      <c r="N122" s="56">
        <v>203</v>
      </c>
      <c r="O122" s="22"/>
      <c r="P122" s="22"/>
      <c r="Q122" s="22"/>
      <c r="R122" s="22"/>
      <c r="S122" s="22"/>
      <c r="T122" s="22"/>
      <c r="U122" s="22"/>
      <c r="V122" s="22"/>
      <c r="W122" s="22"/>
      <c r="X122" s="22"/>
      <c r="Y122" s="22"/>
      <c r="Z122" s="22"/>
      <c r="AA122" s="23">
        <f t="shared" si="5"/>
        <v>3</v>
      </c>
      <c r="AB122" s="24">
        <f t="shared" si="6"/>
        <v>211.73000000000002</v>
      </c>
      <c r="AC122" s="24">
        <f t="shared" si="7"/>
        <v>211.73000000000002</v>
      </c>
      <c r="AD122" s="25">
        <f t="shared" si="8"/>
        <v>4.8671065030725211</v>
      </c>
    </row>
    <row r="123" spans="1:30" ht="25.5">
      <c r="A123" s="13">
        <v>106</v>
      </c>
      <c r="B123" s="14" t="s">
        <v>273</v>
      </c>
      <c r="C123" s="15" t="s">
        <v>274</v>
      </c>
      <c r="D123" s="57" t="s">
        <v>63</v>
      </c>
      <c r="E123" s="16">
        <v>1</v>
      </c>
      <c r="F123" s="17"/>
      <c r="G123" s="16"/>
      <c r="H123" s="18"/>
      <c r="I123" s="18"/>
      <c r="J123" s="19">
        <v>1.0379</v>
      </c>
      <c r="K123" s="16"/>
      <c r="L123" s="20">
        <v>869.96375</v>
      </c>
      <c r="M123" s="21">
        <v>928.24287500000003</v>
      </c>
      <c r="N123" s="56">
        <v>844.625</v>
      </c>
      <c r="O123" s="22"/>
      <c r="P123" s="22"/>
      <c r="Q123" s="22"/>
      <c r="R123" s="22"/>
      <c r="S123" s="22"/>
      <c r="T123" s="22"/>
      <c r="U123" s="22"/>
      <c r="V123" s="22"/>
      <c r="W123" s="22"/>
      <c r="X123" s="22"/>
      <c r="Y123" s="22"/>
      <c r="Z123" s="22"/>
      <c r="AA123" s="23">
        <f t="shared" si="5"/>
        <v>3</v>
      </c>
      <c r="AB123" s="24">
        <f t="shared" si="6"/>
        <v>880.95</v>
      </c>
      <c r="AC123" s="24">
        <f t="shared" si="7"/>
        <v>880.95</v>
      </c>
      <c r="AD123" s="25">
        <f t="shared" si="8"/>
        <v>4.8670956507116667</v>
      </c>
    </row>
    <row r="124" spans="1:30" ht="25.5">
      <c r="A124" s="13">
        <v>107</v>
      </c>
      <c r="B124" s="14" t="s">
        <v>275</v>
      </c>
      <c r="C124" s="15" t="s">
        <v>276</v>
      </c>
      <c r="D124" s="57" t="s">
        <v>63</v>
      </c>
      <c r="E124" s="16">
        <v>1</v>
      </c>
      <c r="F124" s="17"/>
      <c r="G124" s="16"/>
      <c r="H124" s="18"/>
      <c r="I124" s="18"/>
      <c r="J124" s="19">
        <v>1.0379</v>
      </c>
      <c r="K124" s="16"/>
      <c r="L124" s="20">
        <v>9390.3812500000004</v>
      </c>
      <c r="M124" s="21">
        <v>10019.445625</v>
      </c>
      <c r="N124" s="56">
        <v>9116.875</v>
      </c>
      <c r="O124" s="22"/>
      <c r="P124" s="22"/>
      <c r="Q124" s="22"/>
      <c r="R124" s="22"/>
      <c r="S124" s="22"/>
      <c r="T124" s="22"/>
      <c r="U124" s="22"/>
      <c r="V124" s="22"/>
      <c r="W124" s="22"/>
      <c r="X124" s="22"/>
      <c r="Y124" s="22"/>
      <c r="Z124" s="22"/>
      <c r="AA124" s="23">
        <f t="shared" si="5"/>
        <v>3</v>
      </c>
      <c r="AB124" s="24">
        <f t="shared" si="6"/>
        <v>9508.91</v>
      </c>
      <c r="AC124" s="24">
        <f t="shared" si="7"/>
        <v>9508.91</v>
      </c>
      <c r="AD124" s="25">
        <f t="shared" si="8"/>
        <v>4.8671246919193614</v>
      </c>
    </row>
    <row r="125" spans="1:30">
      <c r="A125" s="13">
        <v>108</v>
      </c>
      <c r="B125" s="14" t="s">
        <v>277</v>
      </c>
      <c r="C125" s="15" t="s">
        <v>278</v>
      </c>
      <c r="D125" s="57" t="s">
        <v>63</v>
      </c>
      <c r="E125" s="16">
        <v>1</v>
      </c>
      <c r="F125" s="17"/>
      <c r="G125" s="16"/>
      <c r="H125" s="18"/>
      <c r="I125" s="18"/>
      <c r="J125" s="19">
        <v>1.0379</v>
      </c>
      <c r="K125" s="16"/>
      <c r="L125" s="20">
        <v>251.40085500000001</v>
      </c>
      <c r="M125" s="21">
        <v>268.24227150000002</v>
      </c>
      <c r="N125" s="56">
        <v>244.07849999999999</v>
      </c>
      <c r="O125" s="22"/>
      <c r="P125" s="22"/>
      <c r="Q125" s="22"/>
      <c r="R125" s="22"/>
      <c r="S125" s="22"/>
      <c r="T125" s="22"/>
      <c r="U125" s="22"/>
      <c r="V125" s="22"/>
      <c r="W125" s="22"/>
      <c r="X125" s="22"/>
      <c r="Y125" s="22"/>
      <c r="Z125" s="22"/>
      <c r="AA125" s="23">
        <f t="shared" si="5"/>
        <v>3</v>
      </c>
      <c r="AB125" s="24">
        <f t="shared" si="6"/>
        <v>254.58</v>
      </c>
      <c r="AC125" s="24">
        <f t="shared" si="7"/>
        <v>254.58</v>
      </c>
      <c r="AD125" s="25">
        <f t="shared" si="8"/>
        <v>4.867012400655037</v>
      </c>
    </row>
    <row r="126" spans="1:30">
      <c r="A126" s="13">
        <v>109</v>
      </c>
      <c r="B126" s="14" t="s">
        <v>279</v>
      </c>
      <c r="C126" s="15" t="s">
        <v>280</v>
      </c>
      <c r="D126" s="57" t="s">
        <v>63</v>
      </c>
      <c r="E126" s="16">
        <v>1</v>
      </c>
      <c r="F126" s="17"/>
      <c r="G126" s="16"/>
      <c r="H126" s="18"/>
      <c r="I126" s="18"/>
      <c r="J126" s="19">
        <v>1.0379</v>
      </c>
      <c r="K126" s="16"/>
      <c r="L126" s="20">
        <v>277.537105</v>
      </c>
      <c r="M126" s="21">
        <v>296.12939649999998</v>
      </c>
      <c r="N126" s="56">
        <v>269.45350000000002</v>
      </c>
      <c r="O126" s="22"/>
      <c r="P126" s="22"/>
      <c r="Q126" s="22"/>
      <c r="R126" s="22"/>
      <c r="S126" s="22"/>
      <c r="T126" s="22"/>
      <c r="U126" s="22"/>
      <c r="V126" s="22"/>
      <c r="W126" s="22"/>
      <c r="X126" s="22"/>
      <c r="Y126" s="22"/>
      <c r="Z126" s="22"/>
      <c r="AA126" s="23">
        <f t="shared" si="5"/>
        <v>3</v>
      </c>
      <c r="AB126" s="24">
        <f t="shared" si="6"/>
        <v>281.05</v>
      </c>
      <c r="AC126" s="24">
        <f t="shared" si="7"/>
        <v>281.05</v>
      </c>
      <c r="AD126" s="25">
        <f t="shared" si="8"/>
        <v>4.8669563225253158</v>
      </c>
    </row>
    <row r="127" spans="1:30" ht="25.5">
      <c r="A127" s="13">
        <v>110</v>
      </c>
      <c r="B127" s="14" t="s">
        <v>281</v>
      </c>
      <c r="C127" s="15" t="s">
        <v>282</v>
      </c>
      <c r="D127" s="57" t="s">
        <v>63</v>
      </c>
      <c r="E127" s="16">
        <v>1</v>
      </c>
      <c r="F127" s="17"/>
      <c r="G127" s="16"/>
      <c r="H127" s="18"/>
      <c r="I127" s="18"/>
      <c r="J127" s="19">
        <v>1.0379</v>
      </c>
      <c r="K127" s="16"/>
      <c r="L127" s="20">
        <v>13.068125</v>
      </c>
      <c r="M127" s="21">
        <v>13.943562500000001</v>
      </c>
      <c r="N127" s="56">
        <v>12.6875</v>
      </c>
      <c r="O127" s="22"/>
      <c r="P127" s="22"/>
      <c r="Q127" s="22"/>
      <c r="R127" s="22"/>
      <c r="S127" s="22"/>
      <c r="T127" s="22"/>
      <c r="U127" s="22"/>
      <c r="V127" s="22"/>
      <c r="W127" s="22"/>
      <c r="X127" s="22"/>
      <c r="Y127" s="22"/>
      <c r="Z127" s="22"/>
      <c r="AA127" s="23">
        <f t="shared" si="5"/>
        <v>3</v>
      </c>
      <c r="AB127" s="24">
        <f t="shared" si="6"/>
        <v>13.24</v>
      </c>
      <c r="AC127" s="24">
        <f t="shared" si="7"/>
        <v>13.24</v>
      </c>
      <c r="AD127" s="25">
        <f t="shared" si="8"/>
        <v>4.8645792102319909</v>
      </c>
    </row>
    <row r="128" spans="1:30" ht="25.5">
      <c r="A128" s="13">
        <v>111</v>
      </c>
      <c r="B128" s="14" t="s">
        <v>283</v>
      </c>
      <c r="C128" s="15" t="s">
        <v>284</v>
      </c>
      <c r="D128" s="57" t="s">
        <v>63</v>
      </c>
      <c r="E128" s="16">
        <v>1</v>
      </c>
      <c r="F128" s="17"/>
      <c r="G128" s="16"/>
      <c r="H128" s="18"/>
      <c r="I128" s="18"/>
      <c r="J128" s="19">
        <v>1.0379</v>
      </c>
      <c r="K128" s="16"/>
      <c r="L128" s="20">
        <v>927.20960500000001</v>
      </c>
      <c r="M128" s="21">
        <v>989.3236465</v>
      </c>
      <c r="N128" s="56">
        <v>900.20349999999996</v>
      </c>
      <c r="O128" s="22"/>
      <c r="P128" s="22"/>
      <c r="Q128" s="22"/>
      <c r="R128" s="22"/>
      <c r="S128" s="22"/>
      <c r="T128" s="22"/>
      <c r="U128" s="22"/>
      <c r="V128" s="22"/>
      <c r="W128" s="22"/>
      <c r="X128" s="22"/>
      <c r="Y128" s="22"/>
      <c r="Z128" s="22"/>
      <c r="AA128" s="23">
        <f t="shared" si="5"/>
        <v>3</v>
      </c>
      <c r="AB128" s="24">
        <f t="shared" si="6"/>
        <v>938.92000000000007</v>
      </c>
      <c r="AC128" s="24">
        <f t="shared" si="7"/>
        <v>938.92000000000007</v>
      </c>
      <c r="AD128" s="25">
        <f t="shared" si="8"/>
        <v>4.8670893190118241</v>
      </c>
    </row>
    <row r="129" spans="1:30" ht="25.5">
      <c r="A129" s="13">
        <v>112</v>
      </c>
      <c r="B129" s="14" t="s">
        <v>285</v>
      </c>
      <c r="C129" s="15" t="s">
        <v>286</v>
      </c>
      <c r="D129" s="57" t="s">
        <v>63</v>
      </c>
      <c r="E129" s="16">
        <v>1</v>
      </c>
      <c r="F129" s="17"/>
      <c r="G129" s="16"/>
      <c r="H129" s="18"/>
      <c r="I129" s="18"/>
      <c r="J129" s="19">
        <v>1.0379</v>
      </c>
      <c r="K129" s="16"/>
      <c r="L129" s="20">
        <v>7570.8053950000003</v>
      </c>
      <c r="M129" s="21">
        <v>8077.9758535000001</v>
      </c>
      <c r="N129" s="56">
        <v>7350.2965000000004</v>
      </c>
      <c r="O129" s="22"/>
      <c r="P129" s="22"/>
      <c r="Q129" s="22"/>
      <c r="R129" s="22"/>
      <c r="S129" s="22"/>
      <c r="T129" s="22"/>
      <c r="U129" s="22"/>
      <c r="V129" s="22"/>
      <c r="W129" s="22"/>
      <c r="X129" s="22"/>
      <c r="Y129" s="22"/>
      <c r="Z129" s="22"/>
      <c r="AA129" s="23">
        <f t="shared" si="5"/>
        <v>3</v>
      </c>
      <c r="AB129" s="24">
        <f t="shared" si="6"/>
        <v>7666.3600000000006</v>
      </c>
      <c r="AC129" s="24">
        <f t="shared" si="7"/>
        <v>7666.3600000000006</v>
      </c>
      <c r="AD129" s="25">
        <f t="shared" si="8"/>
        <v>4.8671290140384453</v>
      </c>
    </row>
    <row r="130" spans="1:30">
      <c r="A130" s="13">
        <v>113</v>
      </c>
      <c r="B130" s="14" t="s">
        <v>287</v>
      </c>
      <c r="C130" s="15" t="s">
        <v>288</v>
      </c>
      <c r="D130" s="57" t="s">
        <v>63</v>
      </c>
      <c r="E130" s="16">
        <v>1</v>
      </c>
      <c r="F130" s="17"/>
      <c r="G130" s="16"/>
      <c r="H130" s="18"/>
      <c r="I130" s="18"/>
      <c r="J130" s="19">
        <v>1.0379</v>
      </c>
      <c r="K130" s="16"/>
      <c r="L130" s="20">
        <v>3380.283355</v>
      </c>
      <c r="M130" s="21">
        <v>3606.7295214999999</v>
      </c>
      <c r="N130" s="56">
        <v>3281.8285000000001</v>
      </c>
      <c r="O130" s="22"/>
      <c r="P130" s="22"/>
      <c r="Q130" s="22"/>
      <c r="R130" s="22"/>
      <c r="S130" s="22"/>
      <c r="T130" s="22"/>
      <c r="U130" s="22"/>
      <c r="V130" s="22"/>
      <c r="W130" s="22"/>
      <c r="X130" s="22"/>
      <c r="Y130" s="22"/>
      <c r="Z130" s="22"/>
      <c r="AA130" s="23">
        <f t="shared" si="5"/>
        <v>3</v>
      </c>
      <c r="AB130" s="24">
        <f t="shared" si="6"/>
        <v>3422.9500000000003</v>
      </c>
      <c r="AC130" s="24">
        <f t="shared" si="7"/>
        <v>3422.9500000000003</v>
      </c>
      <c r="AD130" s="25">
        <f t="shared" si="8"/>
        <v>4.8671254032242173</v>
      </c>
    </row>
    <row r="131" spans="1:30" ht="25.5">
      <c r="A131" s="13">
        <v>114</v>
      </c>
      <c r="B131" s="14" t="s">
        <v>289</v>
      </c>
      <c r="C131" s="15" t="s">
        <v>290</v>
      </c>
      <c r="D131" s="57" t="s">
        <v>63</v>
      </c>
      <c r="E131" s="16">
        <v>1</v>
      </c>
      <c r="F131" s="17"/>
      <c r="G131" s="16"/>
      <c r="H131" s="18"/>
      <c r="I131" s="18"/>
      <c r="J131" s="19">
        <v>1.0379</v>
      </c>
      <c r="K131" s="16"/>
      <c r="L131" s="20">
        <v>344.74460499999998</v>
      </c>
      <c r="M131" s="21">
        <v>367.83914650000003</v>
      </c>
      <c r="N131" s="56">
        <v>334.70350000000002</v>
      </c>
      <c r="O131" s="22"/>
      <c r="P131" s="22"/>
      <c r="Q131" s="22"/>
      <c r="R131" s="22"/>
      <c r="S131" s="22"/>
      <c r="T131" s="22"/>
      <c r="U131" s="22"/>
      <c r="V131" s="22"/>
      <c r="W131" s="22"/>
      <c r="X131" s="22"/>
      <c r="Y131" s="22"/>
      <c r="Z131" s="22"/>
      <c r="AA131" s="23">
        <f t="shared" si="5"/>
        <v>3</v>
      </c>
      <c r="AB131" s="24">
        <f t="shared" si="6"/>
        <v>349.1</v>
      </c>
      <c r="AC131" s="24">
        <f t="shared" si="7"/>
        <v>349.1</v>
      </c>
      <c r="AD131" s="25">
        <f t="shared" si="8"/>
        <v>4.8670702442545162</v>
      </c>
    </row>
    <row r="132" spans="1:30" ht="25.5">
      <c r="A132" s="13">
        <v>115</v>
      </c>
      <c r="B132" s="14" t="s">
        <v>291</v>
      </c>
      <c r="C132" s="15" t="s">
        <v>292</v>
      </c>
      <c r="D132" s="57" t="s">
        <v>63</v>
      </c>
      <c r="E132" s="16">
        <v>1</v>
      </c>
      <c r="F132" s="17"/>
      <c r="G132" s="16"/>
      <c r="H132" s="18"/>
      <c r="I132" s="18"/>
      <c r="J132" s="19">
        <v>1.0379</v>
      </c>
      <c r="K132" s="16"/>
      <c r="L132" s="20">
        <v>344.74460499999998</v>
      </c>
      <c r="M132" s="21">
        <v>367.83914650000003</v>
      </c>
      <c r="N132" s="56">
        <v>334.70350000000002</v>
      </c>
      <c r="O132" s="22"/>
      <c r="P132" s="22"/>
      <c r="Q132" s="22"/>
      <c r="R132" s="22"/>
      <c r="S132" s="22"/>
      <c r="T132" s="22"/>
      <c r="U132" s="22"/>
      <c r="V132" s="22"/>
      <c r="W132" s="22"/>
      <c r="X132" s="22"/>
      <c r="Y132" s="22"/>
      <c r="Z132" s="22"/>
      <c r="AA132" s="23">
        <f t="shared" si="5"/>
        <v>3</v>
      </c>
      <c r="AB132" s="24">
        <f t="shared" si="6"/>
        <v>349.1</v>
      </c>
      <c r="AC132" s="24">
        <f t="shared" si="7"/>
        <v>349.1</v>
      </c>
      <c r="AD132" s="25">
        <f t="shared" si="8"/>
        <v>4.8670702442545162</v>
      </c>
    </row>
    <row r="133" spans="1:30">
      <c r="A133" s="13">
        <v>116</v>
      </c>
      <c r="B133" s="14" t="s">
        <v>293</v>
      </c>
      <c r="C133" s="15" t="s">
        <v>294</v>
      </c>
      <c r="D133" s="57" t="s">
        <v>63</v>
      </c>
      <c r="E133" s="16">
        <v>1</v>
      </c>
      <c r="F133" s="17"/>
      <c r="G133" s="16"/>
      <c r="H133" s="18"/>
      <c r="I133" s="18"/>
      <c r="J133" s="19">
        <v>1.0379</v>
      </c>
      <c r="K133" s="16"/>
      <c r="L133" s="20">
        <v>703.18460500000003</v>
      </c>
      <c r="M133" s="21">
        <v>750.29114649999997</v>
      </c>
      <c r="N133" s="56">
        <v>682.70349999999996</v>
      </c>
      <c r="O133" s="22"/>
      <c r="P133" s="22"/>
      <c r="Q133" s="22"/>
      <c r="R133" s="22"/>
      <c r="S133" s="22"/>
      <c r="T133" s="22"/>
      <c r="U133" s="22"/>
      <c r="V133" s="22"/>
      <c r="W133" s="22"/>
      <c r="X133" s="22"/>
      <c r="Y133" s="22"/>
      <c r="Z133" s="22"/>
      <c r="AA133" s="23">
        <f t="shared" si="5"/>
        <v>3</v>
      </c>
      <c r="AB133" s="24">
        <f t="shared" si="6"/>
        <v>712.06000000000006</v>
      </c>
      <c r="AC133" s="24">
        <f t="shared" si="7"/>
        <v>712.06000000000006</v>
      </c>
      <c r="AD133" s="25">
        <f t="shared" si="8"/>
        <v>4.8671277851041861</v>
      </c>
    </row>
    <row r="134" spans="1:30">
      <c r="A134" s="13">
        <v>117</v>
      </c>
      <c r="B134" s="14" t="s">
        <v>295</v>
      </c>
      <c r="C134" s="15" t="s">
        <v>296</v>
      </c>
      <c r="D134" s="57" t="s">
        <v>63</v>
      </c>
      <c r="E134" s="16">
        <v>1</v>
      </c>
      <c r="F134" s="17"/>
      <c r="G134" s="16"/>
      <c r="H134" s="18"/>
      <c r="I134" s="18"/>
      <c r="J134" s="19">
        <v>1.0379</v>
      </c>
      <c r="K134" s="16"/>
      <c r="L134" s="20">
        <v>724.34749999999997</v>
      </c>
      <c r="M134" s="21">
        <v>772.87175000000002</v>
      </c>
      <c r="N134" s="56">
        <v>703.25</v>
      </c>
      <c r="O134" s="22"/>
      <c r="P134" s="22"/>
      <c r="Q134" s="22"/>
      <c r="R134" s="22"/>
      <c r="S134" s="22"/>
      <c r="T134" s="22"/>
      <c r="U134" s="22"/>
      <c r="V134" s="22"/>
      <c r="W134" s="22"/>
      <c r="X134" s="22"/>
      <c r="Y134" s="22"/>
      <c r="Z134" s="22"/>
      <c r="AA134" s="23">
        <f t="shared" si="5"/>
        <v>3</v>
      </c>
      <c r="AB134" s="24">
        <f t="shared" si="6"/>
        <v>733.49</v>
      </c>
      <c r="AC134" s="24">
        <f t="shared" si="7"/>
        <v>733.49</v>
      </c>
      <c r="AD134" s="25">
        <f t="shared" si="8"/>
        <v>4.8671278316127387</v>
      </c>
    </row>
    <row r="135" spans="1:30">
      <c r="A135" s="13">
        <v>118</v>
      </c>
      <c r="B135" s="14" t="s">
        <v>297</v>
      </c>
      <c r="C135" s="15" t="s">
        <v>298</v>
      </c>
      <c r="D135" s="57" t="s">
        <v>63</v>
      </c>
      <c r="E135" s="16">
        <v>1</v>
      </c>
      <c r="F135" s="17"/>
      <c r="G135" s="16"/>
      <c r="H135" s="18"/>
      <c r="I135" s="18"/>
      <c r="J135" s="19">
        <v>1.0379</v>
      </c>
      <c r="K135" s="16"/>
      <c r="L135" s="20">
        <v>4041.1571049999998</v>
      </c>
      <c r="M135" s="21">
        <v>4311.8753964999996</v>
      </c>
      <c r="N135" s="56">
        <v>3923.4535000000001</v>
      </c>
      <c r="O135" s="22"/>
      <c r="P135" s="22"/>
      <c r="Q135" s="22"/>
      <c r="R135" s="22"/>
      <c r="S135" s="22"/>
      <c r="T135" s="22"/>
      <c r="U135" s="22"/>
      <c r="V135" s="22"/>
      <c r="W135" s="22"/>
      <c r="X135" s="22"/>
      <c r="Y135" s="22"/>
      <c r="Z135" s="22"/>
      <c r="AA135" s="23">
        <f t="shared" si="5"/>
        <v>3</v>
      </c>
      <c r="AB135" s="24">
        <f t="shared" si="6"/>
        <v>4092.17</v>
      </c>
      <c r="AC135" s="24">
        <f t="shared" si="7"/>
        <v>4092.17</v>
      </c>
      <c r="AD135" s="25">
        <f t="shared" si="8"/>
        <v>4.8671199760922237</v>
      </c>
    </row>
    <row r="136" spans="1:30" ht="25.5">
      <c r="A136" s="13">
        <v>119</v>
      </c>
      <c r="B136" s="14" t="s">
        <v>299</v>
      </c>
      <c r="C136" s="15" t="s">
        <v>300</v>
      </c>
      <c r="D136" s="57" t="s">
        <v>63</v>
      </c>
      <c r="E136" s="16">
        <v>1</v>
      </c>
      <c r="F136" s="17"/>
      <c r="G136" s="16"/>
      <c r="H136" s="18"/>
      <c r="I136" s="18"/>
      <c r="J136" s="19">
        <v>1.0379</v>
      </c>
      <c r="K136" s="16"/>
      <c r="L136" s="20">
        <v>7086.6575000000003</v>
      </c>
      <c r="M136" s="21">
        <v>7561.3947500000004</v>
      </c>
      <c r="N136" s="56">
        <v>6880.25</v>
      </c>
      <c r="O136" s="22"/>
      <c r="P136" s="22"/>
      <c r="Q136" s="22"/>
      <c r="R136" s="22"/>
      <c r="S136" s="22"/>
      <c r="T136" s="22"/>
      <c r="U136" s="22"/>
      <c r="V136" s="22"/>
      <c r="W136" s="22"/>
      <c r="X136" s="22"/>
      <c r="Y136" s="22"/>
      <c r="Z136" s="22"/>
      <c r="AA136" s="23">
        <f t="shared" si="5"/>
        <v>3</v>
      </c>
      <c r="AB136" s="24">
        <f t="shared" si="6"/>
        <v>7176.1100000000006</v>
      </c>
      <c r="AC136" s="24">
        <f t="shared" si="7"/>
        <v>7176.1100000000006</v>
      </c>
      <c r="AD136" s="25">
        <f t="shared" si="8"/>
        <v>4.8671232167809206</v>
      </c>
    </row>
    <row r="137" spans="1:30">
      <c r="A137" s="13">
        <v>120</v>
      </c>
      <c r="B137" s="14" t="s">
        <v>301</v>
      </c>
      <c r="C137" s="15" t="s">
        <v>302</v>
      </c>
      <c r="D137" s="57" t="s">
        <v>63</v>
      </c>
      <c r="E137" s="16">
        <v>1</v>
      </c>
      <c r="F137" s="17"/>
      <c r="G137" s="16"/>
      <c r="H137" s="18"/>
      <c r="I137" s="18"/>
      <c r="J137" s="19">
        <v>1.0379</v>
      </c>
      <c r="K137" s="16"/>
      <c r="L137" s="20">
        <v>115.74625</v>
      </c>
      <c r="M137" s="21">
        <v>123.500125</v>
      </c>
      <c r="N137" s="56">
        <v>112.375</v>
      </c>
      <c r="O137" s="22"/>
      <c r="P137" s="22"/>
      <c r="Q137" s="22"/>
      <c r="R137" s="22"/>
      <c r="S137" s="22"/>
      <c r="T137" s="22"/>
      <c r="U137" s="22"/>
      <c r="V137" s="22"/>
      <c r="W137" s="22"/>
      <c r="X137" s="22"/>
      <c r="Y137" s="22"/>
      <c r="Z137" s="22"/>
      <c r="AA137" s="23">
        <f t="shared" si="5"/>
        <v>3</v>
      </c>
      <c r="AB137" s="24">
        <f t="shared" si="6"/>
        <v>117.21000000000001</v>
      </c>
      <c r="AC137" s="24">
        <f t="shared" si="7"/>
        <v>117.21000000000001</v>
      </c>
      <c r="AD137" s="25">
        <f t="shared" si="8"/>
        <v>4.8670101065185749</v>
      </c>
    </row>
    <row r="138" spans="1:30">
      <c r="A138" s="13">
        <v>121</v>
      </c>
      <c r="B138" s="14" t="s">
        <v>303</v>
      </c>
      <c r="C138" s="15" t="s">
        <v>304</v>
      </c>
      <c r="D138" s="57" t="s">
        <v>63</v>
      </c>
      <c r="E138" s="16">
        <v>1</v>
      </c>
      <c r="F138" s="17"/>
      <c r="G138" s="16"/>
      <c r="H138" s="18"/>
      <c r="I138" s="18"/>
      <c r="J138" s="19">
        <v>1.0379</v>
      </c>
      <c r="K138" s="16"/>
      <c r="L138" s="20">
        <v>437.47602000000001</v>
      </c>
      <c r="M138" s="21">
        <v>466.78266600000001</v>
      </c>
      <c r="N138" s="56">
        <v>424.73399999999998</v>
      </c>
      <c r="O138" s="22"/>
      <c r="P138" s="22"/>
      <c r="Q138" s="22"/>
      <c r="R138" s="22"/>
      <c r="S138" s="22"/>
      <c r="T138" s="22"/>
      <c r="U138" s="22"/>
      <c r="V138" s="22"/>
      <c r="W138" s="22"/>
      <c r="X138" s="22"/>
      <c r="Y138" s="22"/>
      <c r="Z138" s="22"/>
      <c r="AA138" s="23">
        <f t="shared" si="5"/>
        <v>3</v>
      </c>
      <c r="AB138" s="24">
        <f t="shared" si="6"/>
        <v>443</v>
      </c>
      <c r="AC138" s="24">
        <f t="shared" si="7"/>
        <v>443</v>
      </c>
      <c r="AD138" s="25">
        <f t="shared" si="8"/>
        <v>4.8671027048148341</v>
      </c>
    </row>
    <row r="139" spans="1:30">
      <c r="A139" s="13">
        <v>122</v>
      </c>
      <c r="B139" s="14" t="s">
        <v>305</v>
      </c>
      <c r="C139" s="15" t="s">
        <v>306</v>
      </c>
      <c r="D139" s="57" t="s">
        <v>63</v>
      </c>
      <c r="E139" s="16">
        <v>1</v>
      </c>
      <c r="F139" s="17"/>
      <c r="G139" s="16"/>
      <c r="H139" s="18"/>
      <c r="I139" s="18"/>
      <c r="J139" s="19">
        <v>1.0379</v>
      </c>
      <c r="K139" s="16"/>
      <c r="L139" s="20">
        <v>430.00851999999998</v>
      </c>
      <c r="M139" s="21">
        <v>458.81491599999998</v>
      </c>
      <c r="N139" s="56">
        <v>417.48399999999998</v>
      </c>
      <c r="O139" s="22"/>
      <c r="P139" s="22"/>
      <c r="Q139" s="22"/>
      <c r="R139" s="22"/>
      <c r="S139" s="22"/>
      <c r="T139" s="22"/>
      <c r="U139" s="22"/>
      <c r="V139" s="22"/>
      <c r="W139" s="22"/>
      <c r="X139" s="22"/>
      <c r="Y139" s="22"/>
      <c r="Z139" s="22"/>
      <c r="AA139" s="23">
        <f t="shared" si="5"/>
        <v>3</v>
      </c>
      <c r="AB139" s="24">
        <f t="shared" si="6"/>
        <v>435.44</v>
      </c>
      <c r="AC139" s="24">
        <f t="shared" si="7"/>
        <v>435.44</v>
      </c>
      <c r="AD139" s="25">
        <f t="shared" si="8"/>
        <v>4.8670826791478747</v>
      </c>
    </row>
    <row r="140" spans="1:30">
      <c r="A140" s="13">
        <v>123</v>
      </c>
      <c r="B140" s="14" t="s">
        <v>307</v>
      </c>
      <c r="C140" s="15" t="s">
        <v>308</v>
      </c>
      <c r="D140" s="57" t="s">
        <v>63</v>
      </c>
      <c r="E140" s="16">
        <v>1</v>
      </c>
      <c r="F140" s="17"/>
      <c r="G140" s="16"/>
      <c r="H140" s="18"/>
      <c r="I140" s="18"/>
      <c r="J140" s="19">
        <v>1.0379</v>
      </c>
      <c r="K140" s="16"/>
      <c r="L140" s="20">
        <v>1301.211875</v>
      </c>
      <c r="M140" s="21">
        <v>1388.3804375</v>
      </c>
      <c r="N140" s="56">
        <v>1263.3125</v>
      </c>
      <c r="O140" s="22"/>
      <c r="P140" s="22"/>
      <c r="Q140" s="22"/>
      <c r="R140" s="22"/>
      <c r="S140" s="22"/>
      <c r="T140" s="22"/>
      <c r="U140" s="22"/>
      <c r="V140" s="22"/>
      <c r="W140" s="22"/>
      <c r="X140" s="22"/>
      <c r="Y140" s="22"/>
      <c r="Z140" s="22"/>
      <c r="AA140" s="23">
        <f t="shared" si="5"/>
        <v>3</v>
      </c>
      <c r="AB140" s="24">
        <f t="shared" si="6"/>
        <v>1317.64</v>
      </c>
      <c r="AC140" s="24">
        <f t="shared" si="7"/>
        <v>1317.64</v>
      </c>
      <c r="AD140" s="25">
        <f t="shared" si="8"/>
        <v>4.8671107905258379</v>
      </c>
    </row>
    <row r="141" spans="1:30">
      <c r="A141" s="13">
        <v>124</v>
      </c>
      <c r="B141" s="14" t="s">
        <v>309</v>
      </c>
      <c r="C141" s="15" t="s">
        <v>310</v>
      </c>
      <c r="D141" s="57" t="s">
        <v>63</v>
      </c>
      <c r="E141" s="16">
        <v>1</v>
      </c>
      <c r="F141" s="17"/>
      <c r="G141" s="16"/>
      <c r="H141" s="18"/>
      <c r="I141" s="18"/>
      <c r="J141" s="19">
        <v>1.0379</v>
      </c>
      <c r="K141" s="16"/>
      <c r="L141" s="20">
        <v>2749.2796050000002</v>
      </c>
      <c r="M141" s="21">
        <v>2933.4546464999999</v>
      </c>
      <c r="N141" s="56">
        <v>2669.2035000000001</v>
      </c>
      <c r="O141" s="22"/>
      <c r="P141" s="22"/>
      <c r="Q141" s="22"/>
      <c r="R141" s="22"/>
      <c r="S141" s="22"/>
      <c r="T141" s="22"/>
      <c r="U141" s="22"/>
      <c r="V141" s="22"/>
      <c r="W141" s="22"/>
      <c r="X141" s="22"/>
      <c r="Y141" s="22"/>
      <c r="Z141" s="22"/>
      <c r="AA141" s="23">
        <f t="shared" si="5"/>
        <v>3</v>
      </c>
      <c r="AB141" s="24">
        <f t="shared" si="6"/>
        <v>2783.98</v>
      </c>
      <c r="AC141" s="24">
        <f t="shared" si="7"/>
        <v>2783.98</v>
      </c>
      <c r="AD141" s="25">
        <f t="shared" si="8"/>
        <v>4.8671281801839417</v>
      </c>
    </row>
    <row r="142" spans="1:30">
      <c r="A142" s="13">
        <v>125</v>
      </c>
      <c r="B142" s="14" t="s">
        <v>311</v>
      </c>
      <c r="C142" s="15" t="s">
        <v>312</v>
      </c>
      <c r="D142" s="57" t="s">
        <v>63</v>
      </c>
      <c r="E142" s="16">
        <v>1</v>
      </c>
      <c r="F142" s="17"/>
      <c r="G142" s="16"/>
      <c r="H142" s="18"/>
      <c r="I142" s="18"/>
      <c r="J142" s="19">
        <v>1.0379</v>
      </c>
      <c r="K142" s="16"/>
      <c r="L142" s="20">
        <v>817.69124999999997</v>
      </c>
      <c r="M142" s="21">
        <v>872.46862499999997</v>
      </c>
      <c r="N142" s="56">
        <v>793.875</v>
      </c>
      <c r="O142" s="22"/>
      <c r="P142" s="22"/>
      <c r="Q142" s="22"/>
      <c r="R142" s="22"/>
      <c r="S142" s="22"/>
      <c r="T142" s="22"/>
      <c r="U142" s="22"/>
      <c r="V142" s="22"/>
      <c r="W142" s="22"/>
      <c r="X142" s="22"/>
      <c r="Y142" s="22"/>
      <c r="Z142" s="22"/>
      <c r="AA142" s="23">
        <f t="shared" si="5"/>
        <v>3</v>
      </c>
      <c r="AB142" s="24">
        <f t="shared" si="6"/>
        <v>828.02</v>
      </c>
      <c r="AC142" s="24">
        <f t="shared" si="7"/>
        <v>828.02</v>
      </c>
      <c r="AD142" s="25">
        <f t="shared" si="8"/>
        <v>4.867080261974543</v>
      </c>
    </row>
    <row r="143" spans="1:30" ht="25.5">
      <c r="A143" s="13">
        <v>126</v>
      </c>
      <c r="B143" s="14" t="s">
        <v>313</v>
      </c>
      <c r="C143" s="15" t="s">
        <v>314</v>
      </c>
      <c r="D143" s="57" t="s">
        <v>63</v>
      </c>
      <c r="E143" s="16">
        <v>1</v>
      </c>
      <c r="F143" s="17"/>
      <c r="G143" s="16"/>
      <c r="H143" s="18"/>
      <c r="I143" s="18"/>
      <c r="J143" s="19">
        <v>1.0379</v>
      </c>
      <c r="K143" s="16"/>
      <c r="L143" s="20">
        <v>1107.6841449999999</v>
      </c>
      <c r="M143" s="21">
        <v>1181.8882285</v>
      </c>
      <c r="N143" s="56">
        <v>1075.4214999999999</v>
      </c>
      <c r="O143" s="22"/>
      <c r="P143" s="22"/>
      <c r="Q143" s="22"/>
      <c r="R143" s="22"/>
      <c r="S143" s="22"/>
      <c r="T143" s="22"/>
      <c r="U143" s="22"/>
      <c r="V143" s="22"/>
      <c r="W143" s="22"/>
      <c r="X143" s="22"/>
      <c r="Y143" s="22"/>
      <c r="Z143" s="22"/>
      <c r="AA143" s="23">
        <f t="shared" si="5"/>
        <v>3</v>
      </c>
      <c r="AB143" s="24">
        <f t="shared" si="6"/>
        <v>1121.67</v>
      </c>
      <c r="AC143" s="24">
        <f t="shared" si="7"/>
        <v>1121.67</v>
      </c>
      <c r="AD143" s="25">
        <f t="shared" si="8"/>
        <v>4.867106165237697</v>
      </c>
    </row>
    <row r="144" spans="1:30">
      <c r="A144" s="13">
        <v>127</v>
      </c>
      <c r="B144" s="14" t="s">
        <v>315</v>
      </c>
      <c r="C144" s="15" t="s">
        <v>316</v>
      </c>
      <c r="D144" s="57" t="s">
        <v>63</v>
      </c>
      <c r="E144" s="16">
        <v>1</v>
      </c>
      <c r="F144" s="17"/>
      <c r="G144" s="16"/>
      <c r="H144" s="18"/>
      <c r="I144" s="18"/>
      <c r="J144" s="19">
        <v>1.0379</v>
      </c>
      <c r="K144" s="16"/>
      <c r="L144" s="20">
        <v>64.101020000000005</v>
      </c>
      <c r="M144" s="21">
        <v>68.395166000000003</v>
      </c>
      <c r="N144" s="56">
        <v>62.234000000000002</v>
      </c>
      <c r="O144" s="22"/>
      <c r="P144" s="22"/>
      <c r="Q144" s="22"/>
      <c r="R144" s="22"/>
      <c r="S144" s="22"/>
      <c r="T144" s="22"/>
      <c r="U144" s="22"/>
      <c r="V144" s="22"/>
      <c r="W144" s="22"/>
      <c r="X144" s="22"/>
      <c r="Y144" s="22"/>
      <c r="Z144" s="22"/>
      <c r="AA144" s="23">
        <f t="shared" si="5"/>
        <v>3</v>
      </c>
      <c r="AB144" s="24">
        <f t="shared" si="6"/>
        <v>64.92</v>
      </c>
      <c r="AC144" s="24">
        <f t="shared" si="7"/>
        <v>64.92</v>
      </c>
      <c r="AD144" s="25">
        <f t="shared" si="8"/>
        <v>4.8663844268460856</v>
      </c>
    </row>
    <row r="145" spans="1:30" ht="25.5">
      <c r="A145" s="13">
        <v>128</v>
      </c>
      <c r="B145" s="14" t="s">
        <v>317</v>
      </c>
      <c r="C145" s="15" t="s">
        <v>318</v>
      </c>
      <c r="D145" s="57" t="s">
        <v>63</v>
      </c>
      <c r="E145" s="16">
        <v>1</v>
      </c>
      <c r="F145" s="17"/>
      <c r="G145" s="16"/>
      <c r="H145" s="18"/>
      <c r="I145" s="18"/>
      <c r="J145" s="19">
        <v>1.0379</v>
      </c>
      <c r="K145" s="16"/>
      <c r="L145" s="20">
        <v>504.05624999999998</v>
      </c>
      <c r="M145" s="21">
        <v>537.823125</v>
      </c>
      <c r="N145" s="56">
        <v>489.375</v>
      </c>
      <c r="O145" s="22"/>
      <c r="P145" s="22"/>
      <c r="Q145" s="22"/>
      <c r="R145" s="22"/>
      <c r="S145" s="22"/>
      <c r="T145" s="22"/>
      <c r="U145" s="22"/>
      <c r="V145" s="22"/>
      <c r="W145" s="22"/>
      <c r="X145" s="22"/>
      <c r="Y145" s="22"/>
      <c r="Z145" s="22"/>
      <c r="AA145" s="23">
        <f t="shared" si="5"/>
        <v>3</v>
      </c>
      <c r="AB145" s="24">
        <f t="shared" si="6"/>
        <v>510.42</v>
      </c>
      <c r="AC145" s="24">
        <f t="shared" si="7"/>
        <v>510.42</v>
      </c>
      <c r="AD145" s="25">
        <f t="shared" si="8"/>
        <v>4.8671116113726152</v>
      </c>
    </row>
    <row r="146" spans="1:30">
      <c r="A146" s="13">
        <v>129</v>
      </c>
      <c r="B146" s="14" t="s">
        <v>319</v>
      </c>
      <c r="C146" s="15" t="s">
        <v>320</v>
      </c>
      <c r="D146" s="57" t="s">
        <v>63</v>
      </c>
      <c r="E146" s="16">
        <v>1</v>
      </c>
      <c r="F146" s="17"/>
      <c r="G146" s="16"/>
      <c r="H146" s="18"/>
      <c r="I146" s="18"/>
      <c r="J146" s="19">
        <v>1.0379</v>
      </c>
      <c r="K146" s="16"/>
      <c r="L146" s="20">
        <v>669.58085500000004</v>
      </c>
      <c r="M146" s="21">
        <v>714.43627149999998</v>
      </c>
      <c r="N146" s="56">
        <v>650.07849999999996</v>
      </c>
      <c r="O146" s="22"/>
      <c r="P146" s="22"/>
      <c r="Q146" s="22"/>
      <c r="R146" s="22"/>
      <c r="S146" s="22"/>
      <c r="T146" s="22"/>
      <c r="U146" s="22"/>
      <c r="V146" s="22"/>
      <c r="W146" s="22"/>
      <c r="X146" s="22"/>
      <c r="Y146" s="22"/>
      <c r="Z146" s="22"/>
      <c r="AA146" s="23">
        <f t="shared" ref="AA146:AA209" si="9">COUNTIF(K146:Z146,"&gt;0")</f>
        <v>3</v>
      </c>
      <c r="AB146" s="24">
        <f t="shared" ref="AB146:AB209" si="10">CEILING(SUM(K146:Z146)/COUNTIF(K146:Z146,"&gt;0"),0.01)</f>
        <v>678.04</v>
      </c>
      <c r="AC146" s="24">
        <f t="shared" ref="AC146:AC209" si="11">AB146*E146</f>
        <v>678.04</v>
      </c>
      <c r="AD146" s="25">
        <f t="shared" ref="AD146:AD209" si="12">STDEV(K146:Z146)/AB146*100</f>
        <v>4.8670711709484422</v>
      </c>
    </row>
    <row r="147" spans="1:30">
      <c r="A147" s="13">
        <v>130</v>
      </c>
      <c r="B147" s="14" t="s">
        <v>321</v>
      </c>
      <c r="C147" s="15" t="s">
        <v>322</v>
      </c>
      <c r="D147" s="57" t="s">
        <v>63</v>
      </c>
      <c r="E147" s="16">
        <v>1</v>
      </c>
      <c r="F147" s="17"/>
      <c r="G147" s="16"/>
      <c r="H147" s="18"/>
      <c r="I147" s="18"/>
      <c r="J147" s="19">
        <v>1.0379</v>
      </c>
      <c r="K147" s="16"/>
      <c r="L147" s="20">
        <v>28.361564999999999</v>
      </c>
      <c r="M147" s="21">
        <v>30.261514500000001</v>
      </c>
      <c r="N147" s="56">
        <v>27.535499999999999</v>
      </c>
      <c r="O147" s="22"/>
      <c r="P147" s="22"/>
      <c r="Q147" s="22"/>
      <c r="R147" s="22"/>
      <c r="S147" s="22"/>
      <c r="T147" s="22"/>
      <c r="U147" s="22"/>
      <c r="V147" s="22"/>
      <c r="W147" s="22"/>
      <c r="X147" s="22"/>
      <c r="Y147" s="22"/>
      <c r="Z147" s="22"/>
      <c r="AA147" s="23">
        <f t="shared" si="9"/>
        <v>3</v>
      </c>
      <c r="AB147" s="24">
        <f t="shared" si="10"/>
        <v>28.72</v>
      </c>
      <c r="AC147" s="24">
        <f t="shared" si="11"/>
        <v>28.72</v>
      </c>
      <c r="AD147" s="25">
        <f t="shared" si="12"/>
        <v>4.8670492472683593</v>
      </c>
    </row>
    <row r="148" spans="1:30">
      <c r="A148" s="13">
        <v>131</v>
      </c>
      <c r="B148" s="14" t="s">
        <v>323</v>
      </c>
      <c r="C148" s="15" t="s">
        <v>324</v>
      </c>
      <c r="D148" s="57" t="s">
        <v>63</v>
      </c>
      <c r="E148" s="16">
        <v>1</v>
      </c>
      <c r="F148" s="17"/>
      <c r="G148" s="16"/>
      <c r="H148" s="18"/>
      <c r="I148" s="18"/>
      <c r="J148" s="19">
        <v>1.0379</v>
      </c>
      <c r="K148" s="16"/>
      <c r="L148" s="20">
        <v>25.389500000000002</v>
      </c>
      <c r="M148" s="21">
        <v>27.090350000000001</v>
      </c>
      <c r="N148" s="56">
        <v>24.65</v>
      </c>
      <c r="O148" s="22"/>
      <c r="P148" s="22"/>
      <c r="Q148" s="22"/>
      <c r="R148" s="22"/>
      <c r="S148" s="22"/>
      <c r="T148" s="22"/>
      <c r="U148" s="22"/>
      <c r="V148" s="22"/>
      <c r="W148" s="22"/>
      <c r="X148" s="22"/>
      <c r="Y148" s="22"/>
      <c r="Z148" s="22"/>
      <c r="AA148" s="23">
        <f t="shared" si="9"/>
        <v>3</v>
      </c>
      <c r="AB148" s="24">
        <f t="shared" si="10"/>
        <v>25.71</v>
      </c>
      <c r="AC148" s="24">
        <f t="shared" si="11"/>
        <v>25.71</v>
      </c>
      <c r="AD148" s="25">
        <f t="shared" si="12"/>
        <v>4.8671200250663338</v>
      </c>
    </row>
    <row r="149" spans="1:30" ht="25.5">
      <c r="A149" s="13">
        <v>132</v>
      </c>
      <c r="B149" s="14" t="s">
        <v>325</v>
      </c>
      <c r="C149" s="15" t="s">
        <v>326</v>
      </c>
      <c r="D149" s="57" t="s">
        <v>63</v>
      </c>
      <c r="E149" s="16">
        <v>1</v>
      </c>
      <c r="F149" s="17"/>
      <c r="G149" s="16"/>
      <c r="H149" s="18"/>
      <c r="I149" s="18"/>
      <c r="J149" s="19">
        <v>1.0379</v>
      </c>
      <c r="K149" s="16"/>
      <c r="L149" s="20">
        <v>41.071249999999999</v>
      </c>
      <c r="M149" s="21">
        <v>43.822625000000002</v>
      </c>
      <c r="N149" s="56">
        <v>39.875</v>
      </c>
      <c r="O149" s="22"/>
      <c r="P149" s="22"/>
      <c r="Q149" s="22"/>
      <c r="R149" s="22"/>
      <c r="S149" s="22"/>
      <c r="T149" s="22"/>
      <c r="U149" s="22"/>
      <c r="V149" s="22"/>
      <c r="W149" s="22"/>
      <c r="X149" s="22"/>
      <c r="Y149" s="22"/>
      <c r="Z149" s="22"/>
      <c r="AA149" s="23">
        <f t="shared" si="9"/>
        <v>3</v>
      </c>
      <c r="AB149" s="24">
        <f t="shared" si="10"/>
        <v>41.59</v>
      </c>
      <c r="AC149" s="24">
        <f t="shared" si="11"/>
        <v>41.59</v>
      </c>
      <c r="AD149" s="25">
        <f t="shared" si="12"/>
        <v>4.8670856055933083</v>
      </c>
    </row>
    <row r="150" spans="1:30" ht="25.5">
      <c r="A150" s="13">
        <v>133</v>
      </c>
      <c r="B150" s="14" t="s">
        <v>327</v>
      </c>
      <c r="C150" s="15" t="s">
        <v>328</v>
      </c>
      <c r="D150" s="57" t="s">
        <v>63</v>
      </c>
      <c r="E150" s="16">
        <v>1</v>
      </c>
      <c r="F150" s="17"/>
      <c r="G150" s="16"/>
      <c r="H150" s="18"/>
      <c r="I150" s="18"/>
      <c r="J150" s="19">
        <v>1.0379</v>
      </c>
      <c r="K150" s="16"/>
      <c r="L150" s="20">
        <v>2977.0383550000001</v>
      </c>
      <c r="M150" s="21">
        <v>3176.4710215</v>
      </c>
      <c r="N150" s="56">
        <v>2890.3285000000001</v>
      </c>
      <c r="O150" s="22"/>
      <c r="P150" s="22"/>
      <c r="Q150" s="22"/>
      <c r="R150" s="22"/>
      <c r="S150" s="22"/>
      <c r="T150" s="22"/>
      <c r="U150" s="22"/>
      <c r="V150" s="22"/>
      <c r="W150" s="22"/>
      <c r="X150" s="22"/>
      <c r="Y150" s="22"/>
      <c r="Z150" s="22"/>
      <c r="AA150" s="23">
        <f t="shared" si="9"/>
        <v>3</v>
      </c>
      <c r="AB150" s="24">
        <f t="shared" si="10"/>
        <v>3014.62</v>
      </c>
      <c r="AC150" s="24">
        <f t="shared" si="11"/>
        <v>3014.62</v>
      </c>
      <c r="AD150" s="25">
        <f t="shared" si="12"/>
        <v>4.8671175843146202</v>
      </c>
    </row>
    <row r="151" spans="1:30" ht="25.5">
      <c r="A151" s="13">
        <v>134</v>
      </c>
      <c r="B151" s="14" t="s">
        <v>329</v>
      </c>
      <c r="C151" s="15" t="s">
        <v>330</v>
      </c>
      <c r="D151" s="57" t="s">
        <v>63</v>
      </c>
      <c r="E151" s="16">
        <v>1</v>
      </c>
      <c r="F151" s="17"/>
      <c r="G151" s="16"/>
      <c r="H151" s="18"/>
      <c r="I151" s="18"/>
      <c r="J151" s="19">
        <v>1.0379</v>
      </c>
      <c r="K151" s="16"/>
      <c r="L151" s="20">
        <v>3289.4337500000001</v>
      </c>
      <c r="M151" s="21">
        <v>3509.7938749999998</v>
      </c>
      <c r="N151" s="56">
        <v>3193.625</v>
      </c>
      <c r="O151" s="22"/>
      <c r="P151" s="22"/>
      <c r="Q151" s="22"/>
      <c r="R151" s="22"/>
      <c r="S151" s="22"/>
      <c r="T151" s="22"/>
      <c r="U151" s="22"/>
      <c r="V151" s="22"/>
      <c r="W151" s="22"/>
      <c r="X151" s="22"/>
      <c r="Y151" s="22"/>
      <c r="Z151" s="22"/>
      <c r="AA151" s="23">
        <f t="shared" si="9"/>
        <v>3</v>
      </c>
      <c r="AB151" s="24">
        <f t="shared" si="10"/>
        <v>3330.96</v>
      </c>
      <c r="AC151" s="24">
        <f t="shared" si="11"/>
        <v>3330.96</v>
      </c>
      <c r="AD151" s="25">
        <f t="shared" si="12"/>
        <v>4.8671161572466923</v>
      </c>
    </row>
    <row r="152" spans="1:30">
      <c r="A152" s="13">
        <v>135</v>
      </c>
      <c r="B152" s="14" t="s">
        <v>331</v>
      </c>
      <c r="C152" s="15" t="s">
        <v>332</v>
      </c>
      <c r="D152" s="57" t="s">
        <v>63</v>
      </c>
      <c r="E152" s="16">
        <v>1</v>
      </c>
      <c r="F152" s="17"/>
      <c r="G152" s="16"/>
      <c r="H152" s="18"/>
      <c r="I152" s="18"/>
      <c r="J152" s="19">
        <v>1.0379</v>
      </c>
      <c r="K152" s="16"/>
      <c r="L152" s="20">
        <v>922.23625000000004</v>
      </c>
      <c r="M152" s="21">
        <v>984.01712499999996</v>
      </c>
      <c r="N152" s="56">
        <v>895.375</v>
      </c>
      <c r="O152" s="22"/>
      <c r="P152" s="22"/>
      <c r="Q152" s="22"/>
      <c r="R152" s="22"/>
      <c r="S152" s="22"/>
      <c r="T152" s="22"/>
      <c r="U152" s="22"/>
      <c r="V152" s="22"/>
      <c r="W152" s="22"/>
      <c r="X152" s="22"/>
      <c r="Y152" s="22"/>
      <c r="Z152" s="22"/>
      <c r="AA152" s="23">
        <f t="shared" si="9"/>
        <v>3</v>
      </c>
      <c r="AB152" s="24">
        <f t="shared" si="10"/>
        <v>933.88</v>
      </c>
      <c r="AC152" s="24">
        <f t="shared" si="11"/>
        <v>933.88</v>
      </c>
      <c r="AD152" s="25">
        <f t="shared" si="12"/>
        <v>4.8671092950570065</v>
      </c>
    </row>
    <row r="153" spans="1:30" ht="25.5">
      <c r="A153" s="13">
        <v>136</v>
      </c>
      <c r="B153" s="14" t="s">
        <v>333</v>
      </c>
      <c r="C153" s="15" t="s">
        <v>334</v>
      </c>
      <c r="D153" s="57" t="s">
        <v>63</v>
      </c>
      <c r="E153" s="16">
        <v>1</v>
      </c>
      <c r="F153" s="17"/>
      <c r="G153" s="16"/>
      <c r="H153" s="18"/>
      <c r="I153" s="18"/>
      <c r="J153" s="19">
        <v>1.0379</v>
      </c>
      <c r="K153" s="16"/>
      <c r="L153" s="20">
        <v>548.86125000000004</v>
      </c>
      <c r="M153" s="21">
        <v>585.62962500000003</v>
      </c>
      <c r="N153" s="56">
        <v>532.875</v>
      </c>
      <c r="O153" s="22"/>
      <c r="P153" s="22"/>
      <c r="Q153" s="22"/>
      <c r="R153" s="22"/>
      <c r="S153" s="22"/>
      <c r="T153" s="22"/>
      <c r="U153" s="22"/>
      <c r="V153" s="22"/>
      <c r="W153" s="22"/>
      <c r="X153" s="22"/>
      <c r="Y153" s="22"/>
      <c r="Z153" s="22"/>
      <c r="AA153" s="23">
        <f t="shared" si="9"/>
        <v>3</v>
      </c>
      <c r="AB153" s="24">
        <f t="shared" si="10"/>
        <v>555.79</v>
      </c>
      <c r="AC153" s="24">
        <f t="shared" si="11"/>
        <v>555.79</v>
      </c>
      <c r="AD153" s="25">
        <f t="shared" si="12"/>
        <v>4.8671174494430298</v>
      </c>
    </row>
    <row r="154" spans="1:30" ht="25.5">
      <c r="A154" s="13">
        <v>137</v>
      </c>
      <c r="B154" s="14" t="s">
        <v>335</v>
      </c>
      <c r="C154" s="15" t="s">
        <v>336</v>
      </c>
      <c r="D154" s="57" t="s">
        <v>63</v>
      </c>
      <c r="E154" s="16">
        <v>1</v>
      </c>
      <c r="F154" s="17"/>
      <c r="G154" s="16"/>
      <c r="H154" s="18"/>
      <c r="I154" s="18"/>
      <c r="J154" s="19">
        <v>1.0379</v>
      </c>
      <c r="K154" s="16"/>
      <c r="L154" s="20">
        <v>60.979604999999999</v>
      </c>
      <c r="M154" s="21">
        <v>65.064646499999995</v>
      </c>
      <c r="N154" s="56">
        <v>59.203499999999998</v>
      </c>
      <c r="O154" s="22"/>
      <c r="P154" s="22"/>
      <c r="Q154" s="22"/>
      <c r="R154" s="22"/>
      <c r="S154" s="22"/>
      <c r="T154" s="22"/>
      <c r="U154" s="22"/>
      <c r="V154" s="22"/>
      <c r="W154" s="22"/>
      <c r="X154" s="22"/>
      <c r="Y154" s="22"/>
      <c r="Z154" s="22"/>
      <c r="AA154" s="23">
        <f t="shared" si="9"/>
        <v>3</v>
      </c>
      <c r="AB154" s="24">
        <f t="shared" si="10"/>
        <v>61.75</v>
      </c>
      <c r="AC154" s="24">
        <f t="shared" si="11"/>
        <v>61.75</v>
      </c>
      <c r="AD154" s="25">
        <f t="shared" si="12"/>
        <v>4.8670704149839246</v>
      </c>
    </row>
    <row r="155" spans="1:30">
      <c r="A155" s="13">
        <v>138</v>
      </c>
      <c r="B155" s="14" t="s">
        <v>337</v>
      </c>
      <c r="C155" s="15" t="s">
        <v>338</v>
      </c>
      <c r="D155" s="57" t="s">
        <v>63</v>
      </c>
      <c r="E155" s="16">
        <v>1</v>
      </c>
      <c r="F155" s="17"/>
      <c r="G155" s="16"/>
      <c r="H155" s="18"/>
      <c r="I155" s="18"/>
      <c r="J155" s="19">
        <v>1.0379</v>
      </c>
      <c r="K155" s="16"/>
      <c r="L155" s="20">
        <v>522.72500000000002</v>
      </c>
      <c r="M155" s="21">
        <v>557.74249999999995</v>
      </c>
      <c r="N155" s="56">
        <v>507.5</v>
      </c>
      <c r="O155" s="22"/>
      <c r="P155" s="22"/>
      <c r="Q155" s="22"/>
      <c r="R155" s="22"/>
      <c r="S155" s="22"/>
      <c r="T155" s="22"/>
      <c r="U155" s="22"/>
      <c r="V155" s="22"/>
      <c r="W155" s="22"/>
      <c r="X155" s="22"/>
      <c r="Y155" s="22"/>
      <c r="Z155" s="22"/>
      <c r="AA155" s="23">
        <f t="shared" si="9"/>
        <v>3</v>
      </c>
      <c r="AB155" s="24">
        <f t="shared" si="10"/>
        <v>529.33000000000004</v>
      </c>
      <c r="AC155" s="24">
        <f t="shared" si="11"/>
        <v>529.33000000000004</v>
      </c>
      <c r="AD155" s="25">
        <f t="shared" si="12"/>
        <v>4.8670605288551254</v>
      </c>
    </row>
    <row r="156" spans="1:30" ht="25.5">
      <c r="A156" s="13">
        <v>139</v>
      </c>
      <c r="B156" s="14" t="s">
        <v>339</v>
      </c>
      <c r="C156" s="15" t="s">
        <v>340</v>
      </c>
      <c r="D156" s="57" t="s">
        <v>63</v>
      </c>
      <c r="E156" s="16">
        <v>1</v>
      </c>
      <c r="F156" s="17"/>
      <c r="G156" s="16"/>
      <c r="H156" s="18"/>
      <c r="I156" s="18"/>
      <c r="J156" s="19">
        <v>1.0379</v>
      </c>
      <c r="K156" s="16"/>
      <c r="L156" s="20">
        <v>298.07272999999998</v>
      </c>
      <c r="M156" s="21">
        <v>318.04070899999999</v>
      </c>
      <c r="N156" s="56">
        <v>289.39100000000002</v>
      </c>
      <c r="O156" s="22"/>
      <c r="P156" s="22"/>
      <c r="Q156" s="22"/>
      <c r="R156" s="22"/>
      <c r="S156" s="22"/>
      <c r="T156" s="22"/>
      <c r="U156" s="22"/>
      <c r="V156" s="22"/>
      <c r="W156" s="22"/>
      <c r="X156" s="22"/>
      <c r="Y156" s="22"/>
      <c r="Z156" s="22"/>
      <c r="AA156" s="23">
        <f t="shared" si="9"/>
        <v>3</v>
      </c>
      <c r="AB156" s="24">
        <f t="shared" si="10"/>
        <v>301.84000000000003</v>
      </c>
      <c r="AC156" s="24">
        <f t="shared" si="11"/>
        <v>301.84000000000003</v>
      </c>
      <c r="AD156" s="25">
        <f t="shared" si="12"/>
        <v>4.8670458508283669</v>
      </c>
    </row>
    <row r="157" spans="1:30">
      <c r="A157" s="13">
        <v>140</v>
      </c>
      <c r="B157" s="14" t="s">
        <v>341</v>
      </c>
      <c r="C157" s="15" t="s">
        <v>342</v>
      </c>
      <c r="D157" s="57" t="s">
        <v>63</v>
      </c>
      <c r="E157" s="16">
        <v>1</v>
      </c>
      <c r="F157" s="17"/>
      <c r="G157" s="16"/>
      <c r="H157" s="18"/>
      <c r="I157" s="18"/>
      <c r="J157" s="19">
        <v>1.0379</v>
      </c>
      <c r="K157" s="16"/>
      <c r="L157" s="20">
        <v>1523.37</v>
      </c>
      <c r="M157" s="21">
        <v>1625.421</v>
      </c>
      <c r="N157" s="56">
        <v>1479</v>
      </c>
      <c r="O157" s="22"/>
      <c r="P157" s="22"/>
      <c r="Q157" s="22"/>
      <c r="R157" s="22"/>
      <c r="S157" s="22"/>
      <c r="T157" s="22"/>
      <c r="U157" s="22"/>
      <c r="V157" s="22"/>
      <c r="W157" s="22"/>
      <c r="X157" s="22"/>
      <c r="Y157" s="22"/>
      <c r="Z157" s="22"/>
      <c r="AA157" s="23">
        <f t="shared" si="9"/>
        <v>3</v>
      </c>
      <c r="AB157" s="24">
        <f t="shared" si="10"/>
        <v>1542.6000000000001</v>
      </c>
      <c r="AC157" s="24">
        <f t="shared" si="11"/>
        <v>1542.6000000000001</v>
      </c>
      <c r="AD157" s="25">
        <f t="shared" si="12"/>
        <v>4.8671200250664066</v>
      </c>
    </row>
    <row r="158" spans="1:30">
      <c r="A158" s="13">
        <v>141</v>
      </c>
      <c r="B158" s="14" t="s">
        <v>343</v>
      </c>
      <c r="C158" s="15" t="s">
        <v>344</v>
      </c>
      <c r="D158" s="57" t="s">
        <v>63</v>
      </c>
      <c r="E158" s="16">
        <v>1</v>
      </c>
      <c r="F158" s="17"/>
      <c r="G158" s="16"/>
      <c r="H158" s="18"/>
      <c r="I158" s="18"/>
      <c r="J158" s="19">
        <v>1.0379</v>
      </c>
      <c r="K158" s="16"/>
      <c r="L158" s="20">
        <v>109.64100000000001</v>
      </c>
      <c r="M158" s="21">
        <v>102.91145899999999</v>
      </c>
      <c r="N158" s="56">
        <v>93.641000000000005</v>
      </c>
      <c r="O158" s="22"/>
      <c r="P158" s="22"/>
      <c r="Q158" s="22"/>
      <c r="R158" s="22"/>
      <c r="S158" s="22"/>
      <c r="T158" s="22"/>
      <c r="U158" s="22"/>
      <c r="V158" s="22"/>
      <c r="W158" s="22"/>
      <c r="X158" s="22"/>
      <c r="Y158" s="22"/>
      <c r="Z158" s="22"/>
      <c r="AA158" s="23">
        <f t="shared" si="9"/>
        <v>3</v>
      </c>
      <c r="AB158" s="24">
        <f t="shared" si="10"/>
        <v>102.07000000000001</v>
      </c>
      <c r="AC158" s="24">
        <f t="shared" si="11"/>
        <v>102.07000000000001</v>
      </c>
      <c r="AD158" s="25">
        <f t="shared" si="12"/>
        <v>7.8706338798340241</v>
      </c>
    </row>
    <row r="159" spans="1:30">
      <c r="A159" s="13">
        <v>142</v>
      </c>
      <c r="B159" s="14" t="s">
        <v>345</v>
      </c>
      <c r="C159" s="15" t="s">
        <v>346</v>
      </c>
      <c r="D159" s="57" t="s">
        <v>63</v>
      </c>
      <c r="E159" s="16">
        <v>1</v>
      </c>
      <c r="F159" s="17"/>
      <c r="G159" s="16"/>
      <c r="H159" s="18"/>
      <c r="I159" s="18"/>
      <c r="J159" s="19">
        <v>1.0379</v>
      </c>
      <c r="K159" s="16"/>
      <c r="L159" s="20">
        <v>131.39099999999999</v>
      </c>
      <c r="M159" s="21">
        <v>126.81470899999999</v>
      </c>
      <c r="N159" s="56">
        <v>115.39100000000001</v>
      </c>
      <c r="O159" s="22"/>
      <c r="P159" s="22"/>
      <c r="Q159" s="22"/>
      <c r="R159" s="22"/>
      <c r="S159" s="22"/>
      <c r="T159" s="22"/>
      <c r="U159" s="22"/>
      <c r="V159" s="22"/>
      <c r="W159" s="22"/>
      <c r="X159" s="22"/>
      <c r="Y159" s="22"/>
      <c r="Z159" s="22"/>
      <c r="AA159" s="23">
        <f t="shared" si="9"/>
        <v>3</v>
      </c>
      <c r="AB159" s="24">
        <f t="shared" si="10"/>
        <v>124.54</v>
      </c>
      <c r="AC159" s="24">
        <f t="shared" si="11"/>
        <v>124.54</v>
      </c>
      <c r="AD159" s="25">
        <f t="shared" si="12"/>
        <v>6.6168188624390094</v>
      </c>
    </row>
    <row r="160" spans="1:30">
      <c r="A160" s="13">
        <v>143</v>
      </c>
      <c r="B160" s="14" t="s">
        <v>347</v>
      </c>
      <c r="C160" s="15" t="s">
        <v>348</v>
      </c>
      <c r="D160" s="57" t="s">
        <v>63</v>
      </c>
      <c r="E160" s="16">
        <v>1</v>
      </c>
      <c r="F160" s="17"/>
      <c r="G160" s="16"/>
      <c r="H160" s="18"/>
      <c r="I160" s="18"/>
      <c r="J160" s="19">
        <v>1.0379</v>
      </c>
      <c r="K160" s="16"/>
      <c r="L160" s="20">
        <v>1517.9535000000001</v>
      </c>
      <c r="M160" s="21">
        <v>1650.6468964999999</v>
      </c>
      <c r="N160" s="56">
        <v>1501.9535000000001</v>
      </c>
      <c r="O160" s="22"/>
      <c r="P160" s="22"/>
      <c r="Q160" s="22"/>
      <c r="R160" s="22"/>
      <c r="S160" s="22"/>
      <c r="T160" s="22"/>
      <c r="U160" s="22"/>
      <c r="V160" s="22"/>
      <c r="W160" s="22"/>
      <c r="X160" s="22"/>
      <c r="Y160" s="22"/>
      <c r="Z160" s="22"/>
      <c r="AA160" s="23">
        <f t="shared" si="9"/>
        <v>3</v>
      </c>
      <c r="AB160" s="24">
        <f t="shared" si="10"/>
        <v>1556.8600000000001</v>
      </c>
      <c r="AC160" s="24">
        <f t="shared" si="11"/>
        <v>1556.8600000000001</v>
      </c>
      <c r="AD160" s="25">
        <f t="shared" si="12"/>
        <v>5.2427556649676763</v>
      </c>
    </row>
    <row r="161" spans="1:30">
      <c r="A161" s="13">
        <v>144</v>
      </c>
      <c r="B161" s="14" t="s">
        <v>349</v>
      </c>
      <c r="C161" s="15" t="s">
        <v>350</v>
      </c>
      <c r="D161" s="57" t="s">
        <v>63</v>
      </c>
      <c r="E161" s="16">
        <v>1</v>
      </c>
      <c r="F161" s="17"/>
      <c r="G161" s="16"/>
      <c r="H161" s="18"/>
      <c r="I161" s="18"/>
      <c r="J161" s="19">
        <v>1.0379</v>
      </c>
      <c r="K161" s="16"/>
      <c r="L161" s="20">
        <v>6339.2034999999996</v>
      </c>
      <c r="M161" s="21">
        <v>6949.2006465000004</v>
      </c>
      <c r="N161" s="56">
        <v>6323.2034999999996</v>
      </c>
      <c r="O161" s="22"/>
      <c r="P161" s="22"/>
      <c r="Q161" s="22"/>
      <c r="R161" s="22"/>
      <c r="S161" s="22"/>
      <c r="T161" s="22"/>
      <c r="U161" s="22"/>
      <c r="V161" s="22"/>
      <c r="W161" s="22"/>
      <c r="X161" s="22"/>
      <c r="Y161" s="22"/>
      <c r="Z161" s="22"/>
      <c r="AA161" s="23">
        <f t="shared" si="9"/>
        <v>3</v>
      </c>
      <c r="AB161" s="24">
        <f t="shared" si="10"/>
        <v>6537.21</v>
      </c>
      <c r="AC161" s="24">
        <f t="shared" si="11"/>
        <v>6537.21</v>
      </c>
      <c r="AD161" s="25">
        <f t="shared" si="12"/>
        <v>5.4593701826018384</v>
      </c>
    </row>
    <row r="162" spans="1:30">
      <c r="A162" s="13">
        <v>145</v>
      </c>
      <c r="B162" s="14" t="s">
        <v>351</v>
      </c>
      <c r="C162" s="15" t="s">
        <v>352</v>
      </c>
      <c r="D162" s="57" t="s">
        <v>63</v>
      </c>
      <c r="E162" s="16">
        <v>1</v>
      </c>
      <c r="F162" s="17"/>
      <c r="G162" s="16"/>
      <c r="H162" s="18"/>
      <c r="I162" s="18"/>
      <c r="J162" s="19">
        <v>1.0379</v>
      </c>
      <c r="K162" s="16"/>
      <c r="L162" s="20">
        <v>13626.6715</v>
      </c>
      <c r="M162" s="21">
        <v>14958.127978500001</v>
      </c>
      <c r="N162" s="56">
        <v>13610.6715</v>
      </c>
      <c r="O162" s="22"/>
      <c r="P162" s="22"/>
      <c r="Q162" s="22"/>
      <c r="R162" s="22"/>
      <c r="S162" s="22"/>
      <c r="T162" s="22"/>
      <c r="U162" s="22"/>
      <c r="V162" s="22"/>
      <c r="W162" s="22"/>
      <c r="X162" s="22"/>
      <c r="Y162" s="22"/>
      <c r="Z162" s="22"/>
      <c r="AA162" s="23">
        <f t="shared" si="9"/>
        <v>3</v>
      </c>
      <c r="AB162" s="24">
        <f t="shared" si="10"/>
        <v>14065.16</v>
      </c>
      <c r="AC162" s="24">
        <f t="shared" si="11"/>
        <v>14065.16</v>
      </c>
      <c r="AD162" s="25">
        <f t="shared" si="12"/>
        <v>5.4985292489672721</v>
      </c>
    </row>
    <row r="163" spans="1:30" ht="25.5">
      <c r="A163" s="13">
        <v>146</v>
      </c>
      <c r="B163" s="14" t="s">
        <v>353</v>
      </c>
      <c r="C163" s="15" t="s">
        <v>354</v>
      </c>
      <c r="D163" s="57" t="s">
        <v>63</v>
      </c>
      <c r="E163" s="16">
        <v>1</v>
      </c>
      <c r="F163" s="17"/>
      <c r="G163" s="16"/>
      <c r="H163" s="18"/>
      <c r="I163" s="18"/>
      <c r="J163" s="19">
        <v>1.0379</v>
      </c>
      <c r="K163" s="16"/>
      <c r="L163" s="20">
        <v>564.57849999999996</v>
      </c>
      <c r="M163" s="21">
        <v>602.88777149999999</v>
      </c>
      <c r="N163" s="56">
        <v>548.57849999999996</v>
      </c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3">
        <f t="shared" si="9"/>
        <v>3</v>
      </c>
      <c r="AB163" s="24">
        <f t="shared" si="10"/>
        <v>572.02</v>
      </c>
      <c r="AC163" s="24">
        <f t="shared" si="11"/>
        <v>572.02</v>
      </c>
      <c r="AD163" s="25">
        <f t="shared" si="12"/>
        <v>4.8788287105774089</v>
      </c>
    </row>
    <row r="164" spans="1:30">
      <c r="A164" s="13">
        <v>147</v>
      </c>
      <c r="B164" s="14" t="s">
        <v>355</v>
      </c>
      <c r="C164" s="15" t="s">
        <v>356</v>
      </c>
      <c r="D164" s="57" t="s">
        <v>63</v>
      </c>
      <c r="E164" s="16">
        <v>1</v>
      </c>
      <c r="F164" s="17"/>
      <c r="G164" s="16"/>
      <c r="H164" s="18"/>
      <c r="I164" s="18"/>
      <c r="J164" s="19">
        <v>1.0379</v>
      </c>
      <c r="K164" s="16"/>
      <c r="L164" s="20">
        <v>442.54649999999998</v>
      </c>
      <c r="M164" s="21">
        <v>468.77460350000001</v>
      </c>
      <c r="N164" s="56">
        <v>426.54649999999998</v>
      </c>
      <c r="O164" s="22"/>
      <c r="P164" s="22"/>
      <c r="Q164" s="22"/>
      <c r="R164" s="22"/>
      <c r="S164" s="22"/>
      <c r="T164" s="22"/>
      <c r="U164" s="22"/>
      <c r="V164" s="22"/>
      <c r="W164" s="22"/>
      <c r="X164" s="22"/>
      <c r="Y164" s="22"/>
      <c r="Z164" s="22"/>
      <c r="AA164" s="23">
        <f t="shared" si="9"/>
        <v>3</v>
      </c>
      <c r="AB164" s="24">
        <f t="shared" si="10"/>
        <v>445.96000000000004</v>
      </c>
      <c r="AC164" s="24">
        <f t="shared" si="11"/>
        <v>445.96000000000004</v>
      </c>
      <c r="AD164" s="25">
        <f t="shared" si="12"/>
        <v>4.7805854020425498</v>
      </c>
    </row>
    <row r="165" spans="1:30">
      <c r="A165" s="13">
        <v>148</v>
      </c>
      <c r="B165" s="14" t="s">
        <v>357</v>
      </c>
      <c r="C165" s="15" t="s">
        <v>358</v>
      </c>
      <c r="D165" s="57" t="s">
        <v>63</v>
      </c>
      <c r="E165" s="16">
        <v>1</v>
      </c>
      <c r="F165" s="17"/>
      <c r="G165" s="16"/>
      <c r="H165" s="18"/>
      <c r="I165" s="18"/>
      <c r="J165" s="19">
        <v>1.0379</v>
      </c>
      <c r="K165" s="16"/>
      <c r="L165" s="20">
        <v>733.75</v>
      </c>
      <c r="M165" s="21">
        <v>788.80724999999995</v>
      </c>
      <c r="N165" s="56">
        <v>717.75</v>
      </c>
      <c r="O165" s="22"/>
      <c r="P165" s="22"/>
      <c r="Q165" s="22"/>
      <c r="R165" s="22"/>
      <c r="S165" s="22"/>
      <c r="T165" s="22"/>
      <c r="U165" s="22"/>
      <c r="V165" s="22"/>
      <c r="W165" s="22"/>
      <c r="X165" s="22"/>
      <c r="Y165" s="22"/>
      <c r="Z165" s="22"/>
      <c r="AA165" s="23">
        <f t="shared" si="9"/>
        <v>3</v>
      </c>
      <c r="AB165" s="24">
        <f t="shared" si="10"/>
        <v>746.77</v>
      </c>
      <c r="AC165" s="24">
        <f t="shared" si="11"/>
        <v>746.77</v>
      </c>
      <c r="AD165" s="25">
        <f t="shared" si="12"/>
        <v>4.991460729145369</v>
      </c>
    </row>
    <row r="166" spans="1:30">
      <c r="A166" s="13">
        <v>149</v>
      </c>
      <c r="B166" s="14" t="s">
        <v>359</v>
      </c>
      <c r="C166" s="15" t="s">
        <v>360</v>
      </c>
      <c r="D166" s="57" t="s">
        <v>63</v>
      </c>
      <c r="E166" s="16">
        <v>1</v>
      </c>
      <c r="F166" s="17"/>
      <c r="G166" s="16"/>
      <c r="H166" s="18"/>
      <c r="I166" s="18"/>
      <c r="J166" s="19">
        <v>1.0379</v>
      </c>
      <c r="K166" s="16"/>
      <c r="L166" s="20">
        <v>639.5</v>
      </c>
      <c r="M166" s="21">
        <v>685.22649999999999</v>
      </c>
      <c r="N166" s="56">
        <v>623.5</v>
      </c>
      <c r="O166" s="22"/>
      <c r="P166" s="22"/>
      <c r="Q166" s="22"/>
      <c r="R166" s="22"/>
      <c r="S166" s="22"/>
      <c r="T166" s="22"/>
      <c r="U166" s="22"/>
      <c r="V166" s="22"/>
      <c r="W166" s="22"/>
      <c r="X166" s="22"/>
      <c r="Y166" s="22"/>
      <c r="Z166" s="22"/>
      <c r="AA166" s="23">
        <f t="shared" si="9"/>
        <v>3</v>
      </c>
      <c r="AB166" s="24">
        <f t="shared" si="10"/>
        <v>649.41</v>
      </c>
      <c r="AC166" s="24">
        <f t="shared" si="11"/>
        <v>649.41</v>
      </c>
      <c r="AD166" s="25">
        <f t="shared" si="12"/>
        <v>4.9327894170173279</v>
      </c>
    </row>
    <row r="167" spans="1:30" ht="25.5">
      <c r="A167" s="13">
        <v>150</v>
      </c>
      <c r="B167" s="14" t="s">
        <v>361</v>
      </c>
      <c r="C167" s="15" t="s">
        <v>362</v>
      </c>
      <c r="D167" s="57" t="s">
        <v>63</v>
      </c>
      <c r="E167" s="16">
        <v>1</v>
      </c>
      <c r="F167" s="17"/>
      <c r="G167" s="16"/>
      <c r="H167" s="18"/>
      <c r="I167" s="18"/>
      <c r="J167" s="19">
        <v>1.0379</v>
      </c>
      <c r="K167" s="16"/>
      <c r="L167" s="20">
        <v>3137.125</v>
      </c>
      <c r="M167" s="21">
        <v>3430.1163750000001</v>
      </c>
      <c r="N167" s="56">
        <v>3121.125</v>
      </c>
      <c r="O167" s="22"/>
      <c r="P167" s="22"/>
      <c r="Q167" s="22"/>
      <c r="R167" s="22"/>
      <c r="S167" s="22"/>
      <c r="T167" s="22"/>
      <c r="U167" s="22"/>
      <c r="V167" s="22"/>
      <c r="W167" s="22"/>
      <c r="X167" s="22"/>
      <c r="Y167" s="22"/>
      <c r="Z167" s="22"/>
      <c r="AA167" s="23">
        <f t="shared" si="9"/>
        <v>3</v>
      </c>
      <c r="AB167" s="24">
        <f t="shared" si="10"/>
        <v>3229.46</v>
      </c>
      <c r="AC167" s="24">
        <f t="shared" si="11"/>
        <v>3229.46</v>
      </c>
      <c r="AD167" s="25">
        <f t="shared" si="12"/>
        <v>5.3867054395350475</v>
      </c>
    </row>
    <row r="168" spans="1:30">
      <c r="A168" s="13">
        <v>151</v>
      </c>
      <c r="B168" s="14" t="s">
        <v>363</v>
      </c>
      <c r="C168" s="15" t="s">
        <v>364</v>
      </c>
      <c r="D168" s="57" t="s">
        <v>63</v>
      </c>
      <c r="E168" s="16">
        <v>1</v>
      </c>
      <c r="F168" s="17"/>
      <c r="G168" s="16"/>
      <c r="H168" s="18"/>
      <c r="I168" s="18"/>
      <c r="J168" s="19">
        <v>1.0379</v>
      </c>
      <c r="K168" s="16"/>
      <c r="L168" s="20">
        <v>661.25</v>
      </c>
      <c r="M168" s="21">
        <v>709.12974999999994</v>
      </c>
      <c r="N168" s="56">
        <v>645.25</v>
      </c>
      <c r="O168" s="22"/>
      <c r="P168" s="22"/>
      <c r="Q168" s="22"/>
      <c r="R168" s="22"/>
      <c r="S168" s="22"/>
      <c r="T168" s="22"/>
      <c r="U168" s="22"/>
      <c r="V168" s="22"/>
      <c r="W168" s="22"/>
      <c r="X168" s="22"/>
      <c r="Y168" s="22"/>
      <c r="Z168" s="22"/>
      <c r="AA168" s="23">
        <f t="shared" si="9"/>
        <v>3</v>
      </c>
      <c r="AB168" s="24">
        <f t="shared" si="10"/>
        <v>671.88</v>
      </c>
      <c r="AC168" s="24">
        <f t="shared" si="11"/>
        <v>671.88</v>
      </c>
      <c r="AD168" s="25">
        <f t="shared" si="12"/>
        <v>4.9472028096834801</v>
      </c>
    </row>
    <row r="169" spans="1:30" ht="25.5">
      <c r="A169" s="13">
        <v>152</v>
      </c>
      <c r="B169" s="14" t="s">
        <v>365</v>
      </c>
      <c r="C169" s="15" t="s">
        <v>366</v>
      </c>
      <c r="D169" s="57" t="s">
        <v>63</v>
      </c>
      <c r="E169" s="16">
        <v>1</v>
      </c>
      <c r="F169" s="17"/>
      <c r="G169" s="16"/>
      <c r="H169" s="18"/>
      <c r="I169" s="18"/>
      <c r="J169" s="19">
        <v>1.0379</v>
      </c>
      <c r="K169" s="16"/>
      <c r="L169" s="20">
        <v>1902.2035000000001</v>
      </c>
      <c r="M169" s="21">
        <v>2072.9376465</v>
      </c>
      <c r="N169" s="56">
        <v>1886.2035000000001</v>
      </c>
      <c r="O169" s="22"/>
      <c r="P169" s="22"/>
      <c r="Q169" s="22"/>
      <c r="R169" s="22"/>
      <c r="S169" s="22"/>
      <c r="T169" s="22"/>
      <c r="U169" s="22"/>
      <c r="V169" s="22"/>
      <c r="W169" s="22"/>
      <c r="X169" s="22"/>
      <c r="Y169" s="22"/>
      <c r="Z169" s="22"/>
      <c r="AA169" s="23">
        <f t="shared" si="9"/>
        <v>3</v>
      </c>
      <c r="AB169" s="24">
        <f t="shared" si="10"/>
        <v>1953.79</v>
      </c>
      <c r="AC169" s="24">
        <f t="shared" si="11"/>
        <v>1953.79</v>
      </c>
      <c r="AD169" s="25">
        <f t="shared" si="12"/>
        <v>5.2974907224071419</v>
      </c>
    </row>
    <row r="170" spans="1:30">
      <c r="A170" s="13">
        <v>153</v>
      </c>
      <c r="B170" s="14" t="s">
        <v>367</v>
      </c>
      <c r="C170" s="15" t="s">
        <v>368</v>
      </c>
      <c r="D170" s="57" t="s">
        <v>63</v>
      </c>
      <c r="E170" s="16">
        <v>1</v>
      </c>
      <c r="F170" s="17"/>
      <c r="G170" s="16"/>
      <c r="H170" s="18"/>
      <c r="I170" s="18"/>
      <c r="J170" s="19">
        <v>1.0379</v>
      </c>
      <c r="K170" s="16"/>
      <c r="L170" s="20">
        <v>13937.69</v>
      </c>
      <c r="M170" s="21">
        <v>14728.385875</v>
      </c>
      <c r="N170" s="56">
        <v>13401.625</v>
      </c>
      <c r="O170" s="22"/>
      <c r="P170" s="22"/>
      <c r="Q170" s="22"/>
      <c r="R170" s="22"/>
      <c r="S170" s="22"/>
      <c r="T170" s="22"/>
      <c r="U170" s="22"/>
      <c r="V170" s="22"/>
      <c r="W170" s="22"/>
      <c r="X170" s="22"/>
      <c r="Y170" s="22"/>
      <c r="Z170" s="22"/>
      <c r="AA170" s="23">
        <f t="shared" si="9"/>
        <v>3</v>
      </c>
      <c r="AB170" s="24">
        <f t="shared" si="10"/>
        <v>14022.57</v>
      </c>
      <c r="AC170" s="24">
        <f t="shared" si="11"/>
        <v>14022.57</v>
      </c>
      <c r="AD170" s="25">
        <f t="shared" si="12"/>
        <v>4.7597579697841006</v>
      </c>
    </row>
    <row r="171" spans="1:30">
      <c r="A171" s="13">
        <v>154</v>
      </c>
      <c r="B171" s="14" t="s">
        <v>369</v>
      </c>
      <c r="C171" s="15" t="s">
        <v>370</v>
      </c>
      <c r="D171" s="57" t="s">
        <v>63</v>
      </c>
      <c r="E171" s="16">
        <v>1</v>
      </c>
      <c r="F171" s="17"/>
      <c r="G171" s="16"/>
      <c r="H171" s="18"/>
      <c r="I171" s="18"/>
      <c r="J171" s="19">
        <v>1.0379</v>
      </c>
      <c r="K171" s="16"/>
      <c r="L171" s="20">
        <v>65.974999999999994</v>
      </c>
      <c r="M171" s="21">
        <v>69.717812499999994</v>
      </c>
      <c r="N171" s="56">
        <v>63.4375</v>
      </c>
      <c r="O171" s="22"/>
      <c r="P171" s="22"/>
      <c r="Q171" s="22"/>
      <c r="R171" s="22"/>
      <c r="S171" s="22"/>
      <c r="T171" s="22"/>
      <c r="U171" s="22"/>
      <c r="V171" s="22"/>
      <c r="W171" s="22"/>
      <c r="X171" s="22"/>
      <c r="Y171" s="22"/>
      <c r="Z171" s="22"/>
      <c r="AA171" s="23">
        <f t="shared" si="9"/>
        <v>3</v>
      </c>
      <c r="AB171" s="24">
        <f t="shared" si="10"/>
        <v>66.38</v>
      </c>
      <c r="AC171" s="24">
        <f t="shared" si="11"/>
        <v>66.38</v>
      </c>
      <c r="AD171" s="25">
        <f t="shared" si="12"/>
        <v>4.7595274557571683</v>
      </c>
    </row>
    <row r="172" spans="1:30" ht="25.5">
      <c r="A172" s="13">
        <v>155</v>
      </c>
      <c r="B172" s="14" t="s">
        <v>371</v>
      </c>
      <c r="C172" s="15" t="s">
        <v>372</v>
      </c>
      <c r="D172" s="57" t="s">
        <v>63</v>
      </c>
      <c r="E172" s="16">
        <v>1</v>
      </c>
      <c r="F172" s="17"/>
      <c r="G172" s="16"/>
      <c r="H172" s="18"/>
      <c r="I172" s="18"/>
      <c r="J172" s="19">
        <v>1.0379</v>
      </c>
      <c r="K172" s="16"/>
      <c r="L172" s="20">
        <v>814.32</v>
      </c>
      <c r="M172" s="21">
        <v>860.51700000000005</v>
      </c>
      <c r="N172" s="56">
        <v>783</v>
      </c>
      <c r="O172" s="22"/>
      <c r="P172" s="22"/>
      <c r="Q172" s="22"/>
      <c r="R172" s="22"/>
      <c r="S172" s="22"/>
      <c r="T172" s="22"/>
      <c r="U172" s="22"/>
      <c r="V172" s="22"/>
      <c r="W172" s="22"/>
      <c r="X172" s="22"/>
      <c r="Y172" s="22"/>
      <c r="Z172" s="22"/>
      <c r="AA172" s="23">
        <f t="shared" si="9"/>
        <v>3</v>
      </c>
      <c r="AB172" s="24">
        <f t="shared" si="10"/>
        <v>819.28</v>
      </c>
      <c r="AC172" s="24">
        <f t="shared" si="11"/>
        <v>819.28</v>
      </c>
      <c r="AD172" s="25">
        <f t="shared" si="12"/>
        <v>4.7597531925486107</v>
      </c>
    </row>
    <row r="173" spans="1:30" ht="25.5">
      <c r="A173" s="13">
        <v>156</v>
      </c>
      <c r="B173" s="14" t="s">
        <v>373</v>
      </c>
      <c r="C173" s="15" t="s">
        <v>374</v>
      </c>
      <c r="D173" s="57" t="s">
        <v>63</v>
      </c>
      <c r="E173" s="16">
        <v>1</v>
      </c>
      <c r="F173" s="17"/>
      <c r="G173" s="16"/>
      <c r="H173" s="18"/>
      <c r="I173" s="18"/>
      <c r="J173" s="19">
        <v>1.0379</v>
      </c>
      <c r="K173" s="16"/>
      <c r="L173" s="20">
        <v>1394.9</v>
      </c>
      <c r="M173" s="21">
        <v>1474.0337500000001</v>
      </c>
      <c r="N173" s="56">
        <v>1341.25</v>
      </c>
      <c r="O173" s="22"/>
      <c r="P173" s="22"/>
      <c r="Q173" s="22"/>
      <c r="R173" s="22"/>
      <c r="S173" s="22"/>
      <c r="T173" s="22"/>
      <c r="U173" s="22"/>
      <c r="V173" s="22"/>
      <c r="W173" s="22"/>
      <c r="X173" s="22"/>
      <c r="Y173" s="22"/>
      <c r="Z173" s="22"/>
      <c r="AA173" s="23">
        <f t="shared" si="9"/>
        <v>3</v>
      </c>
      <c r="AB173" s="24">
        <f t="shared" si="10"/>
        <v>1403.4</v>
      </c>
      <c r="AC173" s="24">
        <f t="shared" si="11"/>
        <v>1403.4</v>
      </c>
      <c r="AD173" s="25">
        <f t="shared" si="12"/>
        <v>4.7597406311151458</v>
      </c>
    </row>
    <row r="174" spans="1:30" ht="25.5">
      <c r="A174" s="13">
        <v>157</v>
      </c>
      <c r="B174" s="14" t="s">
        <v>375</v>
      </c>
      <c r="C174" s="15" t="s">
        <v>376</v>
      </c>
      <c r="D174" s="57" t="s">
        <v>63</v>
      </c>
      <c r="E174" s="16">
        <v>1</v>
      </c>
      <c r="F174" s="17"/>
      <c r="G174" s="16"/>
      <c r="H174" s="18"/>
      <c r="I174" s="18"/>
      <c r="J174" s="19">
        <v>1.0379</v>
      </c>
      <c r="K174" s="16"/>
      <c r="L174" s="20">
        <v>403.39</v>
      </c>
      <c r="M174" s="21">
        <v>426.27462500000001</v>
      </c>
      <c r="N174" s="56">
        <v>387.875</v>
      </c>
      <c r="O174" s="22"/>
      <c r="P174" s="22"/>
      <c r="Q174" s="22"/>
      <c r="R174" s="22"/>
      <c r="S174" s="22"/>
      <c r="T174" s="22"/>
      <c r="U174" s="22"/>
      <c r="V174" s="22"/>
      <c r="W174" s="22"/>
      <c r="X174" s="22"/>
      <c r="Y174" s="22"/>
      <c r="Z174" s="22"/>
      <c r="AA174" s="23">
        <f t="shared" si="9"/>
        <v>3</v>
      </c>
      <c r="AB174" s="24">
        <f t="shared" si="10"/>
        <v>405.85</v>
      </c>
      <c r="AC174" s="24">
        <f t="shared" si="11"/>
        <v>405.85</v>
      </c>
      <c r="AD174" s="25">
        <f t="shared" si="12"/>
        <v>4.7597184433252808</v>
      </c>
    </row>
    <row r="175" spans="1:30">
      <c r="A175" s="13">
        <v>158</v>
      </c>
      <c r="B175" s="14" t="s">
        <v>377</v>
      </c>
      <c r="C175" s="15" t="s">
        <v>378</v>
      </c>
      <c r="D175" s="57" t="s">
        <v>63</v>
      </c>
      <c r="E175" s="16">
        <v>1</v>
      </c>
      <c r="F175" s="17"/>
      <c r="G175" s="16"/>
      <c r="H175" s="18"/>
      <c r="I175" s="18"/>
      <c r="J175" s="19">
        <v>1.0379</v>
      </c>
      <c r="K175" s="16"/>
      <c r="L175" s="20">
        <v>1005.33836</v>
      </c>
      <c r="M175" s="21">
        <v>1062.3719785000001</v>
      </c>
      <c r="N175" s="56">
        <v>966.67150000000004</v>
      </c>
      <c r="O175" s="22"/>
      <c r="P175" s="22"/>
      <c r="Q175" s="22"/>
      <c r="R175" s="22"/>
      <c r="S175" s="22"/>
      <c r="T175" s="22"/>
      <c r="U175" s="22"/>
      <c r="V175" s="22"/>
      <c r="W175" s="22"/>
      <c r="X175" s="22"/>
      <c r="Y175" s="22"/>
      <c r="Z175" s="22"/>
      <c r="AA175" s="23">
        <f t="shared" si="9"/>
        <v>3</v>
      </c>
      <c r="AB175" s="24">
        <f t="shared" si="10"/>
        <v>1011.47</v>
      </c>
      <c r="AC175" s="24">
        <f t="shared" si="11"/>
        <v>1011.47</v>
      </c>
      <c r="AD175" s="25">
        <f t="shared" si="12"/>
        <v>4.7597148282584909</v>
      </c>
    </row>
    <row r="176" spans="1:30" ht="25.5">
      <c r="A176" s="13">
        <v>159</v>
      </c>
      <c r="B176" s="14" t="s">
        <v>379</v>
      </c>
      <c r="C176" s="15" t="s">
        <v>380</v>
      </c>
      <c r="D176" s="57" t="s">
        <v>63</v>
      </c>
      <c r="E176" s="16">
        <v>1</v>
      </c>
      <c r="F176" s="17"/>
      <c r="G176" s="16"/>
      <c r="H176" s="18"/>
      <c r="I176" s="18"/>
      <c r="J176" s="19">
        <v>1.0379</v>
      </c>
      <c r="K176" s="16"/>
      <c r="L176" s="20">
        <v>1738.6033600000001</v>
      </c>
      <c r="M176" s="21">
        <v>1837.235666</v>
      </c>
      <c r="N176" s="56">
        <v>1671.7339999999999</v>
      </c>
      <c r="O176" s="22"/>
      <c r="P176" s="22"/>
      <c r="Q176" s="22"/>
      <c r="R176" s="22"/>
      <c r="S176" s="22"/>
      <c r="T176" s="22"/>
      <c r="U176" s="22"/>
      <c r="V176" s="22"/>
      <c r="W176" s="22"/>
      <c r="X176" s="22"/>
      <c r="Y176" s="22"/>
      <c r="Z176" s="22"/>
      <c r="AA176" s="23">
        <f t="shared" si="9"/>
        <v>3</v>
      </c>
      <c r="AB176" s="24">
        <f t="shared" si="10"/>
        <v>1749.2</v>
      </c>
      <c r="AC176" s="24">
        <f t="shared" si="11"/>
        <v>1749.2</v>
      </c>
      <c r="AD176" s="25">
        <f t="shared" si="12"/>
        <v>4.7597345358611536</v>
      </c>
    </row>
    <row r="177" spans="1:30" ht="25.5">
      <c r="A177" s="13">
        <v>160</v>
      </c>
      <c r="B177" s="14" t="s">
        <v>381</v>
      </c>
      <c r="C177" s="15" t="s">
        <v>382</v>
      </c>
      <c r="D177" s="57" t="s">
        <v>63</v>
      </c>
      <c r="E177" s="16">
        <v>1</v>
      </c>
      <c r="F177" s="17"/>
      <c r="G177" s="16"/>
      <c r="H177" s="18"/>
      <c r="I177" s="18"/>
      <c r="J177" s="19">
        <v>1.0379</v>
      </c>
      <c r="K177" s="16"/>
      <c r="L177" s="20">
        <v>1207.65164</v>
      </c>
      <c r="M177" s="21">
        <v>1276.1626464999999</v>
      </c>
      <c r="N177" s="56">
        <v>1161.2035000000001</v>
      </c>
      <c r="O177" s="22"/>
      <c r="P177" s="22"/>
      <c r="Q177" s="22"/>
      <c r="R177" s="22"/>
      <c r="S177" s="22"/>
      <c r="T177" s="22"/>
      <c r="U177" s="22"/>
      <c r="V177" s="22"/>
      <c r="W177" s="22"/>
      <c r="X177" s="22"/>
      <c r="Y177" s="22"/>
      <c r="Z177" s="22"/>
      <c r="AA177" s="23">
        <f t="shared" si="9"/>
        <v>3</v>
      </c>
      <c r="AB177" s="24">
        <f t="shared" si="10"/>
        <v>1215.01</v>
      </c>
      <c r="AC177" s="24">
        <f t="shared" si="11"/>
        <v>1215.01</v>
      </c>
      <c r="AD177" s="25">
        <f t="shared" si="12"/>
        <v>4.7597430535813636</v>
      </c>
    </row>
    <row r="178" spans="1:30" ht="25.5">
      <c r="A178" s="13">
        <v>161</v>
      </c>
      <c r="B178" s="14" t="s">
        <v>383</v>
      </c>
      <c r="C178" s="15" t="s">
        <v>384</v>
      </c>
      <c r="D178" s="57" t="s">
        <v>63</v>
      </c>
      <c r="E178" s="16">
        <v>1</v>
      </c>
      <c r="F178" s="17"/>
      <c r="G178" s="16"/>
      <c r="H178" s="18"/>
      <c r="I178" s="18"/>
      <c r="J178" s="19">
        <v>1.0379</v>
      </c>
      <c r="K178" s="16"/>
      <c r="L178" s="20">
        <v>593.14164000000005</v>
      </c>
      <c r="M178" s="21">
        <v>626.79102150000006</v>
      </c>
      <c r="N178" s="56">
        <v>570.32849999999996</v>
      </c>
      <c r="O178" s="22"/>
      <c r="P178" s="22"/>
      <c r="Q178" s="22"/>
      <c r="R178" s="22"/>
      <c r="S178" s="22"/>
      <c r="T178" s="22"/>
      <c r="U178" s="22"/>
      <c r="V178" s="22"/>
      <c r="W178" s="22"/>
      <c r="X178" s="22"/>
      <c r="Y178" s="22"/>
      <c r="Z178" s="22"/>
      <c r="AA178" s="23">
        <f t="shared" si="9"/>
        <v>3</v>
      </c>
      <c r="AB178" s="24">
        <f t="shared" si="10"/>
        <v>596.76</v>
      </c>
      <c r="AC178" s="24">
        <f t="shared" si="11"/>
        <v>596.76</v>
      </c>
      <c r="AD178" s="25">
        <f t="shared" si="12"/>
        <v>4.759708916928906</v>
      </c>
    </row>
    <row r="179" spans="1:30" ht="25.5">
      <c r="A179" s="13">
        <v>162</v>
      </c>
      <c r="B179" s="14" t="s">
        <v>385</v>
      </c>
      <c r="C179" s="15" t="s">
        <v>386</v>
      </c>
      <c r="D179" s="57" t="s">
        <v>63</v>
      </c>
      <c r="E179" s="16">
        <v>1</v>
      </c>
      <c r="F179" s="17"/>
      <c r="G179" s="16"/>
      <c r="H179" s="18"/>
      <c r="I179" s="18"/>
      <c r="J179" s="19">
        <v>1.0379</v>
      </c>
      <c r="K179" s="16"/>
      <c r="L179" s="20">
        <v>5055.57</v>
      </c>
      <c r="M179" s="21">
        <v>5342.3763749999998</v>
      </c>
      <c r="N179" s="56">
        <v>4861.125</v>
      </c>
      <c r="O179" s="22"/>
      <c r="P179" s="22"/>
      <c r="Q179" s="22"/>
      <c r="R179" s="22"/>
      <c r="S179" s="22"/>
      <c r="T179" s="22"/>
      <c r="U179" s="22"/>
      <c r="V179" s="22"/>
      <c r="W179" s="22"/>
      <c r="X179" s="22"/>
      <c r="Y179" s="22"/>
      <c r="Z179" s="22"/>
      <c r="AA179" s="23">
        <f t="shared" si="9"/>
        <v>3</v>
      </c>
      <c r="AB179" s="24">
        <f t="shared" si="10"/>
        <v>5086.3599999999997</v>
      </c>
      <c r="AC179" s="24">
        <f t="shared" si="11"/>
        <v>5086.3599999999997</v>
      </c>
      <c r="AD179" s="25">
        <f t="shared" si="12"/>
        <v>4.7597563118410537</v>
      </c>
    </row>
    <row r="180" spans="1:30" ht="25.5">
      <c r="A180" s="13">
        <v>163</v>
      </c>
      <c r="B180" s="14" t="s">
        <v>387</v>
      </c>
      <c r="C180" s="15" t="s">
        <v>388</v>
      </c>
      <c r="D180" s="57" t="s">
        <v>63</v>
      </c>
      <c r="E180" s="16">
        <v>1</v>
      </c>
      <c r="F180" s="17"/>
      <c r="G180" s="16"/>
      <c r="H180" s="18"/>
      <c r="I180" s="18"/>
      <c r="J180" s="19">
        <v>1.0379</v>
      </c>
      <c r="K180" s="16"/>
      <c r="L180" s="20">
        <v>64.72336</v>
      </c>
      <c r="M180" s="21">
        <v>68.395166000000003</v>
      </c>
      <c r="N180" s="56">
        <v>62.234000000000002</v>
      </c>
      <c r="O180" s="22"/>
      <c r="P180" s="22"/>
      <c r="Q180" s="22"/>
      <c r="R180" s="22"/>
      <c r="S180" s="22"/>
      <c r="T180" s="22"/>
      <c r="U180" s="22"/>
      <c r="V180" s="22"/>
      <c r="W180" s="22"/>
      <c r="X180" s="22"/>
      <c r="Y180" s="22"/>
      <c r="Z180" s="22"/>
      <c r="AA180" s="23">
        <f t="shared" si="9"/>
        <v>3</v>
      </c>
      <c r="AB180" s="24">
        <f t="shared" si="10"/>
        <v>65.12</v>
      </c>
      <c r="AC180" s="24">
        <f t="shared" si="11"/>
        <v>65.12</v>
      </c>
      <c r="AD180" s="25">
        <f t="shared" si="12"/>
        <v>4.7595769053935246</v>
      </c>
    </row>
    <row r="181" spans="1:30" ht="25.5">
      <c r="A181" s="13">
        <v>164</v>
      </c>
      <c r="B181" s="14" t="s">
        <v>389</v>
      </c>
      <c r="C181" s="15" t="s">
        <v>390</v>
      </c>
      <c r="D181" s="57" t="s">
        <v>63</v>
      </c>
      <c r="E181" s="16">
        <v>1</v>
      </c>
      <c r="F181" s="17"/>
      <c r="G181" s="16"/>
      <c r="H181" s="18"/>
      <c r="I181" s="18"/>
      <c r="J181" s="19">
        <v>1.0379</v>
      </c>
      <c r="K181" s="16"/>
      <c r="L181" s="20">
        <v>1692.73</v>
      </c>
      <c r="M181" s="21">
        <v>1788.759875</v>
      </c>
      <c r="N181" s="56">
        <v>1627.625</v>
      </c>
      <c r="O181" s="22"/>
      <c r="P181" s="22"/>
      <c r="Q181" s="22"/>
      <c r="R181" s="22"/>
      <c r="S181" s="22"/>
      <c r="T181" s="22"/>
      <c r="U181" s="22"/>
      <c r="V181" s="22"/>
      <c r="W181" s="22"/>
      <c r="X181" s="22"/>
      <c r="Y181" s="22"/>
      <c r="Z181" s="22"/>
      <c r="AA181" s="23">
        <f t="shared" si="9"/>
        <v>3</v>
      </c>
      <c r="AB181" s="24">
        <f t="shared" si="10"/>
        <v>1703.04</v>
      </c>
      <c r="AC181" s="24">
        <f t="shared" si="11"/>
        <v>1703.04</v>
      </c>
      <c r="AD181" s="25">
        <f t="shared" si="12"/>
        <v>4.7597542276806033</v>
      </c>
    </row>
    <row r="182" spans="1:30">
      <c r="A182" s="13">
        <v>165</v>
      </c>
      <c r="B182" s="14" t="s">
        <v>391</v>
      </c>
      <c r="C182" s="15" t="s">
        <v>392</v>
      </c>
      <c r="D182" s="57" t="s">
        <v>63</v>
      </c>
      <c r="E182" s="16">
        <v>1</v>
      </c>
      <c r="F182" s="17"/>
      <c r="G182" s="16"/>
      <c r="H182" s="18"/>
      <c r="I182" s="18"/>
      <c r="J182" s="19">
        <v>1.0379</v>
      </c>
      <c r="K182" s="16"/>
      <c r="L182" s="20">
        <v>539.11</v>
      </c>
      <c r="M182" s="21">
        <v>569.69412499999999</v>
      </c>
      <c r="N182" s="56">
        <v>518.375</v>
      </c>
      <c r="O182" s="22"/>
      <c r="P182" s="22"/>
      <c r="Q182" s="22"/>
      <c r="R182" s="22"/>
      <c r="S182" s="22"/>
      <c r="T182" s="22"/>
      <c r="U182" s="22"/>
      <c r="V182" s="22"/>
      <c r="W182" s="22"/>
      <c r="X182" s="22"/>
      <c r="Y182" s="22"/>
      <c r="Z182" s="22"/>
      <c r="AA182" s="23">
        <f t="shared" si="9"/>
        <v>3</v>
      </c>
      <c r="AB182" s="24">
        <f t="shared" si="10"/>
        <v>542.4</v>
      </c>
      <c r="AC182" s="24">
        <f t="shared" si="11"/>
        <v>542.4</v>
      </c>
      <c r="AD182" s="25">
        <f t="shared" si="12"/>
        <v>4.7596979403058404</v>
      </c>
    </row>
    <row r="183" spans="1:30">
      <c r="A183" s="13">
        <v>166</v>
      </c>
      <c r="B183" s="14" t="s">
        <v>393</v>
      </c>
      <c r="C183" s="15" t="s">
        <v>394</v>
      </c>
      <c r="D183" s="57" t="s">
        <v>63</v>
      </c>
      <c r="E183" s="16">
        <v>1</v>
      </c>
      <c r="F183" s="17"/>
      <c r="G183" s="16"/>
      <c r="H183" s="18"/>
      <c r="I183" s="18"/>
      <c r="J183" s="19">
        <v>1.0379</v>
      </c>
      <c r="K183" s="16"/>
      <c r="L183" s="20">
        <v>291.54163999999997</v>
      </c>
      <c r="M183" s="21">
        <v>308.08102150000002</v>
      </c>
      <c r="N183" s="56">
        <v>280.32850000000002</v>
      </c>
      <c r="O183" s="22"/>
      <c r="P183" s="22"/>
      <c r="Q183" s="22"/>
      <c r="R183" s="22"/>
      <c r="S183" s="22"/>
      <c r="T183" s="22"/>
      <c r="U183" s="22"/>
      <c r="V183" s="22"/>
      <c r="W183" s="22"/>
      <c r="X183" s="22"/>
      <c r="Y183" s="22"/>
      <c r="Z183" s="22"/>
      <c r="AA183" s="23">
        <f t="shared" si="9"/>
        <v>3</v>
      </c>
      <c r="AB183" s="24">
        <f t="shared" si="10"/>
        <v>293.32</v>
      </c>
      <c r="AC183" s="24">
        <f t="shared" si="11"/>
        <v>293.32</v>
      </c>
      <c r="AD183" s="25">
        <f t="shared" si="12"/>
        <v>4.7597111942310351</v>
      </c>
    </row>
    <row r="184" spans="1:30">
      <c r="A184" s="13">
        <v>167</v>
      </c>
      <c r="B184" s="14" t="s">
        <v>395</v>
      </c>
      <c r="C184" s="15" t="s">
        <v>396</v>
      </c>
      <c r="D184" s="57" t="s">
        <v>63</v>
      </c>
      <c r="E184" s="16">
        <v>1</v>
      </c>
      <c r="F184" s="17"/>
      <c r="G184" s="16"/>
      <c r="H184" s="18"/>
      <c r="I184" s="18"/>
      <c r="J184" s="19">
        <v>1.0379</v>
      </c>
      <c r="K184" s="16"/>
      <c r="L184" s="20">
        <v>152.05163999999999</v>
      </c>
      <c r="M184" s="21">
        <v>160.67764650000001</v>
      </c>
      <c r="N184" s="56">
        <v>146.20349999999999</v>
      </c>
      <c r="O184" s="22"/>
      <c r="P184" s="22"/>
      <c r="Q184" s="22"/>
      <c r="R184" s="22"/>
      <c r="S184" s="22"/>
      <c r="T184" s="22"/>
      <c r="U184" s="22"/>
      <c r="V184" s="22"/>
      <c r="W184" s="22"/>
      <c r="X184" s="22"/>
      <c r="Y184" s="22"/>
      <c r="Z184" s="22"/>
      <c r="AA184" s="23">
        <f t="shared" si="9"/>
        <v>3</v>
      </c>
      <c r="AB184" s="24">
        <f t="shared" si="10"/>
        <v>152.97999999999999</v>
      </c>
      <c r="AC184" s="24">
        <f t="shared" si="11"/>
        <v>152.97999999999999</v>
      </c>
      <c r="AD184" s="25">
        <f t="shared" si="12"/>
        <v>4.7596841895752489</v>
      </c>
    </row>
    <row r="185" spans="1:30" ht="25.5">
      <c r="A185" s="13">
        <v>168</v>
      </c>
      <c r="B185" s="14" t="s">
        <v>397</v>
      </c>
      <c r="C185" s="15" t="s">
        <v>398</v>
      </c>
      <c r="D185" s="57" t="s">
        <v>63</v>
      </c>
      <c r="E185" s="16">
        <v>1</v>
      </c>
      <c r="F185" s="17"/>
      <c r="G185" s="16"/>
      <c r="H185" s="18"/>
      <c r="I185" s="18"/>
      <c r="J185" s="19">
        <v>1.0379</v>
      </c>
      <c r="K185" s="16"/>
      <c r="L185" s="20">
        <v>11059.92836</v>
      </c>
      <c r="M185" s="21">
        <v>11687.366603500001</v>
      </c>
      <c r="N185" s="56">
        <v>10634.5465</v>
      </c>
      <c r="O185" s="22"/>
      <c r="P185" s="22"/>
      <c r="Q185" s="22"/>
      <c r="R185" s="22"/>
      <c r="S185" s="22"/>
      <c r="T185" s="22"/>
      <c r="U185" s="22"/>
      <c r="V185" s="22"/>
      <c r="W185" s="22"/>
      <c r="X185" s="22"/>
      <c r="Y185" s="22"/>
      <c r="Z185" s="22"/>
      <c r="AA185" s="23">
        <f t="shared" si="9"/>
        <v>3</v>
      </c>
      <c r="AB185" s="24">
        <f t="shared" si="10"/>
        <v>11127.29</v>
      </c>
      <c r="AC185" s="24">
        <f t="shared" si="11"/>
        <v>11127.29</v>
      </c>
      <c r="AD185" s="25">
        <f t="shared" si="12"/>
        <v>4.7597549333527747</v>
      </c>
    </row>
    <row r="186" spans="1:30" ht="25.5">
      <c r="A186" s="13">
        <v>169</v>
      </c>
      <c r="B186" s="14" t="s">
        <v>399</v>
      </c>
      <c r="C186" s="15" t="s">
        <v>400</v>
      </c>
      <c r="D186" s="57" t="s">
        <v>63</v>
      </c>
      <c r="E186" s="16">
        <v>1</v>
      </c>
      <c r="F186" s="17"/>
      <c r="G186" s="16"/>
      <c r="H186" s="18"/>
      <c r="I186" s="18"/>
      <c r="J186" s="19">
        <v>1.0379</v>
      </c>
      <c r="K186" s="16"/>
      <c r="L186" s="20">
        <v>387.05835999999999</v>
      </c>
      <c r="M186" s="21">
        <v>409.01647850000001</v>
      </c>
      <c r="N186" s="56">
        <v>372.17149999999998</v>
      </c>
      <c r="O186" s="22"/>
      <c r="P186" s="22"/>
      <c r="Q186" s="22"/>
      <c r="R186" s="22"/>
      <c r="S186" s="22"/>
      <c r="T186" s="22"/>
      <c r="U186" s="22"/>
      <c r="V186" s="22"/>
      <c r="W186" s="22"/>
      <c r="X186" s="22"/>
      <c r="Y186" s="22"/>
      <c r="Z186" s="22"/>
      <c r="AA186" s="23">
        <f t="shared" si="9"/>
        <v>3</v>
      </c>
      <c r="AB186" s="24">
        <f t="shared" si="10"/>
        <v>389.42</v>
      </c>
      <c r="AC186" s="24">
        <f t="shared" si="11"/>
        <v>389.42</v>
      </c>
      <c r="AD186" s="25">
        <f t="shared" si="12"/>
        <v>4.7597033421521751</v>
      </c>
    </row>
    <row r="187" spans="1:30">
      <c r="A187" s="13">
        <v>170</v>
      </c>
      <c r="B187" s="14" t="s">
        <v>401</v>
      </c>
      <c r="C187" s="15" t="s">
        <v>402</v>
      </c>
      <c r="D187" s="57" t="s">
        <v>63</v>
      </c>
      <c r="E187" s="16">
        <v>1</v>
      </c>
      <c r="F187" s="17"/>
      <c r="G187" s="16"/>
      <c r="H187" s="18"/>
      <c r="I187" s="18"/>
      <c r="J187" s="19">
        <v>1.0379</v>
      </c>
      <c r="K187" s="16"/>
      <c r="L187" s="20">
        <v>128.18</v>
      </c>
      <c r="M187" s="21">
        <v>135.45175</v>
      </c>
      <c r="N187" s="56">
        <v>123.25</v>
      </c>
      <c r="O187" s="22"/>
      <c r="P187" s="22"/>
      <c r="Q187" s="22"/>
      <c r="R187" s="22"/>
      <c r="S187" s="22"/>
      <c r="T187" s="22"/>
      <c r="U187" s="22"/>
      <c r="V187" s="22"/>
      <c r="W187" s="22"/>
      <c r="X187" s="22"/>
      <c r="Y187" s="22"/>
      <c r="Z187" s="22"/>
      <c r="AA187" s="23">
        <f t="shared" si="9"/>
        <v>3</v>
      </c>
      <c r="AB187" s="24">
        <f t="shared" si="10"/>
        <v>128.97</v>
      </c>
      <c r="AC187" s="24">
        <f t="shared" si="11"/>
        <v>128.97</v>
      </c>
      <c r="AD187" s="25">
        <f t="shared" si="12"/>
        <v>4.759411471304932</v>
      </c>
    </row>
    <row r="188" spans="1:30">
      <c r="A188" s="13">
        <v>171</v>
      </c>
      <c r="B188" s="14" t="s">
        <v>403</v>
      </c>
      <c r="C188" s="15" t="s">
        <v>404</v>
      </c>
      <c r="D188" s="57" t="s">
        <v>63</v>
      </c>
      <c r="E188" s="16">
        <v>1</v>
      </c>
      <c r="F188" s="17"/>
      <c r="G188" s="16"/>
      <c r="H188" s="18"/>
      <c r="I188" s="18"/>
      <c r="J188" s="19">
        <v>1.0379</v>
      </c>
      <c r="K188" s="16"/>
      <c r="L188" s="20">
        <v>16.965</v>
      </c>
      <c r="M188" s="21">
        <v>17.9274375</v>
      </c>
      <c r="N188" s="56">
        <v>16.3125</v>
      </c>
      <c r="O188" s="22"/>
      <c r="P188" s="22"/>
      <c r="Q188" s="22"/>
      <c r="R188" s="22"/>
      <c r="S188" s="22"/>
      <c r="T188" s="22"/>
      <c r="U188" s="22"/>
      <c r="V188" s="22"/>
      <c r="W188" s="22"/>
      <c r="X188" s="22"/>
      <c r="Y188" s="22"/>
      <c r="Z188" s="22"/>
      <c r="AA188" s="23">
        <f t="shared" si="9"/>
        <v>3</v>
      </c>
      <c r="AB188" s="24">
        <f t="shared" si="10"/>
        <v>17.07</v>
      </c>
      <c r="AC188" s="24">
        <f t="shared" si="11"/>
        <v>17.07</v>
      </c>
      <c r="AD188" s="25">
        <f t="shared" si="12"/>
        <v>4.7592884636680548</v>
      </c>
    </row>
    <row r="189" spans="1:30">
      <c r="A189" s="13">
        <v>172</v>
      </c>
      <c r="B189" s="14" t="s">
        <v>405</v>
      </c>
      <c r="C189" s="15" t="s">
        <v>406</v>
      </c>
      <c r="D189" s="57" t="s">
        <v>63</v>
      </c>
      <c r="E189" s="16">
        <v>1</v>
      </c>
      <c r="F189" s="17"/>
      <c r="G189" s="16"/>
      <c r="H189" s="18"/>
      <c r="I189" s="18"/>
      <c r="J189" s="19">
        <v>1.0379</v>
      </c>
      <c r="K189" s="16"/>
      <c r="L189" s="20">
        <v>101.79</v>
      </c>
      <c r="M189" s="21">
        <v>107.56462500000001</v>
      </c>
      <c r="N189" s="56">
        <v>97.875</v>
      </c>
      <c r="O189" s="22"/>
      <c r="P189" s="22"/>
      <c r="Q189" s="22"/>
      <c r="R189" s="22"/>
      <c r="S189" s="22"/>
      <c r="T189" s="22"/>
      <c r="U189" s="22"/>
      <c r="V189" s="22"/>
      <c r="W189" s="22"/>
      <c r="X189" s="22"/>
      <c r="Y189" s="22"/>
      <c r="Z189" s="22"/>
      <c r="AA189" s="23">
        <f t="shared" si="9"/>
        <v>3</v>
      </c>
      <c r="AB189" s="24">
        <f t="shared" si="10"/>
        <v>102.41</v>
      </c>
      <c r="AC189" s="24">
        <f t="shared" si="11"/>
        <v>102.41</v>
      </c>
      <c r="AD189" s="25">
        <f t="shared" si="12"/>
        <v>4.7597531925486107</v>
      </c>
    </row>
    <row r="190" spans="1:30" ht="25.5">
      <c r="A190" s="13">
        <v>173</v>
      </c>
      <c r="B190" s="14" t="s">
        <v>407</v>
      </c>
      <c r="C190" s="15" t="s">
        <v>408</v>
      </c>
      <c r="D190" s="57" t="s">
        <v>63</v>
      </c>
      <c r="E190" s="16">
        <v>1</v>
      </c>
      <c r="F190" s="17"/>
      <c r="G190" s="16"/>
      <c r="H190" s="18"/>
      <c r="I190" s="18"/>
      <c r="J190" s="19">
        <v>1.0379</v>
      </c>
      <c r="K190" s="16"/>
      <c r="L190" s="20">
        <v>64.09</v>
      </c>
      <c r="M190" s="21">
        <v>67.725875000000002</v>
      </c>
      <c r="N190" s="56">
        <v>61.625</v>
      </c>
      <c r="O190" s="22"/>
      <c r="P190" s="22"/>
      <c r="Q190" s="22"/>
      <c r="R190" s="22"/>
      <c r="S190" s="22"/>
      <c r="T190" s="22"/>
      <c r="U190" s="22"/>
      <c r="V190" s="22"/>
      <c r="W190" s="22"/>
      <c r="X190" s="22"/>
      <c r="Y190" s="22"/>
      <c r="Z190" s="22"/>
      <c r="AA190" s="23">
        <f t="shared" si="9"/>
        <v>3</v>
      </c>
      <c r="AB190" s="24">
        <f t="shared" si="10"/>
        <v>64.489999999999995</v>
      </c>
      <c r="AC190" s="24">
        <f t="shared" si="11"/>
        <v>64.489999999999995</v>
      </c>
      <c r="AD190" s="25">
        <f t="shared" si="12"/>
        <v>4.759042467469353</v>
      </c>
    </row>
    <row r="191" spans="1:30" ht="25.5">
      <c r="A191" s="13">
        <v>174</v>
      </c>
      <c r="B191" s="14" t="s">
        <v>409</v>
      </c>
      <c r="C191" s="15" t="s">
        <v>410</v>
      </c>
      <c r="D191" s="57" t="s">
        <v>63</v>
      </c>
      <c r="E191" s="16">
        <v>1</v>
      </c>
      <c r="F191" s="17"/>
      <c r="G191" s="16"/>
      <c r="H191" s="18"/>
      <c r="I191" s="18"/>
      <c r="J191" s="19">
        <v>1.0379</v>
      </c>
      <c r="K191" s="16"/>
      <c r="L191" s="20">
        <v>662.88664000000006</v>
      </c>
      <c r="M191" s="21">
        <v>700.49270899999999</v>
      </c>
      <c r="N191" s="56">
        <v>637.39099999999996</v>
      </c>
      <c r="O191" s="22"/>
      <c r="P191" s="22"/>
      <c r="Q191" s="22"/>
      <c r="R191" s="22"/>
      <c r="S191" s="22"/>
      <c r="T191" s="22"/>
      <c r="U191" s="22"/>
      <c r="V191" s="22"/>
      <c r="W191" s="22"/>
      <c r="X191" s="22"/>
      <c r="Y191" s="22"/>
      <c r="Z191" s="22"/>
      <c r="AA191" s="23">
        <f t="shared" si="9"/>
        <v>3</v>
      </c>
      <c r="AB191" s="24">
        <f t="shared" si="10"/>
        <v>666.93000000000006</v>
      </c>
      <c r="AC191" s="24">
        <f t="shared" si="11"/>
        <v>666.93000000000006</v>
      </c>
      <c r="AD191" s="25">
        <f t="shared" si="12"/>
        <v>4.7597122536878</v>
      </c>
    </row>
    <row r="192" spans="1:30">
      <c r="A192" s="13">
        <v>175</v>
      </c>
      <c r="B192" s="14" t="s">
        <v>411</v>
      </c>
      <c r="C192" s="15" t="s">
        <v>412</v>
      </c>
      <c r="D192" s="57" t="s">
        <v>63</v>
      </c>
      <c r="E192" s="16">
        <v>1</v>
      </c>
      <c r="F192" s="17"/>
      <c r="G192" s="16"/>
      <c r="H192" s="18"/>
      <c r="I192" s="18"/>
      <c r="J192" s="19">
        <v>1.0379</v>
      </c>
      <c r="K192" s="16"/>
      <c r="L192" s="20">
        <v>5025.41</v>
      </c>
      <c r="M192" s="21">
        <v>5310.5053749999997</v>
      </c>
      <c r="N192" s="56">
        <v>4832.125</v>
      </c>
      <c r="O192" s="22"/>
      <c r="P192" s="22"/>
      <c r="Q192" s="22"/>
      <c r="R192" s="22"/>
      <c r="S192" s="22"/>
      <c r="T192" s="22"/>
      <c r="U192" s="22"/>
      <c r="V192" s="22"/>
      <c r="W192" s="22"/>
      <c r="X192" s="22"/>
      <c r="Y192" s="22"/>
      <c r="Z192" s="22"/>
      <c r="AA192" s="23">
        <f t="shared" si="9"/>
        <v>3</v>
      </c>
      <c r="AB192" s="24">
        <f t="shared" si="10"/>
        <v>5056.0200000000004</v>
      </c>
      <c r="AC192" s="24">
        <f t="shared" si="11"/>
        <v>5056.0200000000004</v>
      </c>
      <c r="AD192" s="25">
        <f t="shared" si="12"/>
        <v>4.7597528438806238</v>
      </c>
    </row>
    <row r="193" spans="1:30" ht="25.5">
      <c r="A193" s="13">
        <v>176</v>
      </c>
      <c r="B193" s="14" t="s">
        <v>413</v>
      </c>
      <c r="C193" s="15" t="s">
        <v>414</v>
      </c>
      <c r="D193" s="57" t="s">
        <v>63</v>
      </c>
      <c r="E193" s="16">
        <v>1</v>
      </c>
      <c r="F193" s="17"/>
      <c r="G193" s="16"/>
      <c r="H193" s="18"/>
      <c r="I193" s="18"/>
      <c r="J193" s="19">
        <v>1.0379</v>
      </c>
      <c r="K193" s="16"/>
      <c r="L193" s="20">
        <v>166.51336000000001</v>
      </c>
      <c r="M193" s="21">
        <v>175.959791</v>
      </c>
      <c r="N193" s="56">
        <v>160.10900000000001</v>
      </c>
      <c r="O193" s="22"/>
      <c r="P193" s="22"/>
      <c r="Q193" s="22"/>
      <c r="R193" s="22"/>
      <c r="S193" s="22"/>
      <c r="T193" s="22"/>
      <c r="U193" s="22"/>
      <c r="V193" s="22"/>
      <c r="W193" s="22"/>
      <c r="X193" s="22"/>
      <c r="Y193" s="22"/>
      <c r="Z193" s="22"/>
      <c r="AA193" s="23">
        <f t="shared" si="9"/>
        <v>3</v>
      </c>
      <c r="AB193" s="24">
        <f t="shared" si="10"/>
        <v>167.53</v>
      </c>
      <c r="AC193" s="24">
        <f t="shared" si="11"/>
        <v>167.53</v>
      </c>
      <c r="AD193" s="25">
        <f t="shared" si="12"/>
        <v>4.7596846685850434</v>
      </c>
    </row>
    <row r="194" spans="1:30">
      <c r="A194" s="13">
        <v>177</v>
      </c>
      <c r="B194" s="14" t="s">
        <v>415</v>
      </c>
      <c r="C194" s="15" t="s">
        <v>416</v>
      </c>
      <c r="D194" s="57" t="s">
        <v>63</v>
      </c>
      <c r="E194" s="16">
        <v>1</v>
      </c>
      <c r="F194" s="17"/>
      <c r="G194" s="16"/>
      <c r="H194" s="18"/>
      <c r="I194" s="18"/>
      <c r="J194" s="19">
        <v>1.0379</v>
      </c>
      <c r="K194" s="16"/>
      <c r="L194" s="20">
        <v>1883.115</v>
      </c>
      <c r="M194" s="21">
        <v>1989.9455625000001</v>
      </c>
      <c r="N194" s="56">
        <v>1810.6875</v>
      </c>
      <c r="O194" s="22"/>
      <c r="P194" s="22"/>
      <c r="Q194" s="22"/>
      <c r="R194" s="22"/>
      <c r="S194" s="22"/>
      <c r="T194" s="22"/>
      <c r="U194" s="22"/>
      <c r="V194" s="22"/>
      <c r="W194" s="22"/>
      <c r="X194" s="22"/>
      <c r="Y194" s="22"/>
      <c r="Z194" s="22"/>
      <c r="AA194" s="23">
        <f t="shared" si="9"/>
        <v>3</v>
      </c>
      <c r="AB194" s="24">
        <f t="shared" si="10"/>
        <v>1894.5900000000001</v>
      </c>
      <c r="AC194" s="24">
        <f t="shared" si="11"/>
        <v>1894.5900000000001</v>
      </c>
      <c r="AD194" s="25">
        <f t="shared" si="12"/>
        <v>4.7597406311155437</v>
      </c>
    </row>
    <row r="195" spans="1:30" ht="25.5">
      <c r="A195" s="13">
        <v>178</v>
      </c>
      <c r="B195" s="14" t="s">
        <v>417</v>
      </c>
      <c r="C195" s="15" t="s">
        <v>418</v>
      </c>
      <c r="D195" s="57" t="s">
        <v>63</v>
      </c>
      <c r="E195" s="16">
        <v>1</v>
      </c>
      <c r="F195" s="17"/>
      <c r="G195" s="16"/>
      <c r="H195" s="18"/>
      <c r="I195" s="18"/>
      <c r="J195" s="19">
        <v>1.0379</v>
      </c>
      <c r="K195" s="16"/>
      <c r="L195" s="20">
        <v>556.07500000000005</v>
      </c>
      <c r="M195" s="21">
        <v>587.62156249999998</v>
      </c>
      <c r="N195" s="56">
        <v>534.6875</v>
      </c>
      <c r="O195" s="22"/>
      <c r="P195" s="22"/>
      <c r="Q195" s="22"/>
      <c r="R195" s="22"/>
      <c r="S195" s="22"/>
      <c r="T195" s="22"/>
      <c r="U195" s="22"/>
      <c r="V195" s="22"/>
      <c r="W195" s="22"/>
      <c r="X195" s="22"/>
      <c r="Y195" s="22"/>
      <c r="Z195" s="22"/>
      <c r="AA195" s="23">
        <f t="shared" si="9"/>
        <v>3</v>
      </c>
      <c r="AB195" s="24">
        <f t="shared" si="10"/>
        <v>559.47</v>
      </c>
      <c r="AC195" s="24">
        <f t="shared" si="11"/>
        <v>559.47</v>
      </c>
      <c r="AD195" s="25">
        <f t="shared" si="12"/>
        <v>4.7596854467563547</v>
      </c>
    </row>
    <row r="196" spans="1:30" ht="25.5">
      <c r="A196" s="13">
        <v>179</v>
      </c>
      <c r="B196" s="14" t="s">
        <v>419</v>
      </c>
      <c r="C196" s="15" t="s">
        <v>420</v>
      </c>
      <c r="D196" s="57" t="s">
        <v>63</v>
      </c>
      <c r="E196" s="16">
        <v>1</v>
      </c>
      <c r="F196" s="17"/>
      <c r="G196" s="16"/>
      <c r="H196" s="18"/>
      <c r="I196" s="18"/>
      <c r="J196" s="19">
        <v>1.0379</v>
      </c>
      <c r="K196" s="16"/>
      <c r="L196" s="20">
        <v>6616.35</v>
      </c>
      <c r="M196" s="21">
        <v>6991.7006250000004</v>
      </c>
      <c r="N196" s="56">
        <v>6361.875</v>
      </c>
      <c r="O196" s="22"/>
      <c r="P196" s="22"/>
      <c r="Q196" s="22"/>
      <c r="R196" s="22"/>
      <c r="S196" s="22"/>
      <c r="T196" s="22"/>
      <c r="U196" s="22"/>
      <c r="V196" s="22"/>
      <c r="W196" s="22"/>
      <c r="X196" s="22"/>
      <c r="Y196" s="22"/>
      <c r="Z196" s="22"/>
      <c r="AA196" s="23">
        <f t="shared" si="9"/>
        <v>3</v>
      </c>
      <c r="AB196" s="24">
        <f t="shared" si="10"/>
        <v>6656.6500000000005</v>
      </c>
      <c r="AC196" s="24">
        <f t="shared" si="11"/>
        <v>6656.6500000000005</v>
      </c>
      <c r="AD196" s="25">
        <f t="shared" si="12"/>
        <v>4.7597531925486951</v>
      </c>
    </row>
    <row r="197" spans="1:30" ht="25.5">
      <c r="A197" s="13">
        <v>180</v>
      </c>
      <c r="B197" s="14" t="s">
        <v>421</v>
      </c>
      <c r="C197" s="15" t="s">
        <v>422</v>
      </c>
      <c r="D197" s="57" t="s">
        <v>63</v>
      </c>
      <c r="E197" s="16">
        <v>1</v>
      </c>
      <c r="F197" s="17"/>
      <c r="G197" s="16"/>
      <c r="H197" s="18"/>
      <c r="I197" s="18"/>
      <c r="J197" s="19">
        <v>1.0379</v>
      </c>
      <c r="K197" s="16"/>
      <c r="L197" s="20">
        <v>4030.7633599999999</v>
      </c>
      <c r="M197" s="21">
        <v>4259.4316660000004</v>
      </c>
      <c r="N197" s="56">
        <v>3875.7339999999999</v>
      </c>
      <c r="O197" s="22"/>
      <c r="P197" s="22"/>
      <c r="Q197" s="22"/>
      <c r="R197" s="22"/>
      <c r="S197" s="22"/>
      <c r="T197" s="22"/>
      <c r="U197" s="22"/>
      <c r="V197" s="22"/>
      <c r="W197" s="22"/>
      <c r="X197" s="22"/>
      <c r="Y197" s="22"/>
      <c r="Z197" s="22"/>
      <c r="AA197" s="23">
        <f t="shared" si="9"/>
        <v>3</v>
      </c>
      <c r="AB197" s="24">
        <f t="shared" si="10"/>
        <v>4055.31</v>
      </c>
      <c r="AC197" s="24">
        <f t="shared" si="11"/>
        <v>4055.31</v>
      </c>
      <c r="AD197" s="25">
        <f t="shared" si="12"/>
        <v>4.7597586211688387</v>
      </c>
    </row>
    <row r="198" spans="1:30" ht="25.5">
      <c r="A198" s="13">
        <v>181</v>
      </c>
      <c r="B198" s="14" t="s">
        <v>423</v>
      </c>
      <c r="C198" s="15" t="s">
        <v>424</v>
      </c>
      <c r="D198" s="57" t="s">
        <v>63</v>
      </c>
      <c r="E198" s="16">
        <v>1</v>
      </c>
      <c r="F198" s="17"/>
      <c r="G198" s="16"/>
      <c r="H198" s="18"/>
      <c r="I198" s="18"/>
      <c r="J198" s="19">
        <v>1.0379</v>
      </c>
      <c r="K198" s="16"/>
      <c r="L198" s="20">
        <v>317.31335999999999</v>
      </c>
      <c r="M198" s="21">
        <v>335.31479100000001</v>
      </c>
      <c r="N198" s="56">
        <v>305.10899999999998</v>
      </c>
      <c r="O198" s="22"/>
      <c r="P198" s="22"/>
      <c r="Q198" s="22"/>
      <c r="R198" s="22"/>
      <c r="S198" s="22"/>
      <c r="T198" s="22"/>
      <c r="U198" s="22"/>
      <c r="V198" s="22"/>
      <c r="W198" s="22"/>
      <c r="X198" s="22"/>
      <c r="Y198" s="22"/>
      <c r="Z198" s="22"/>
      <c r="AA198" s="23">
        <f t="shared" si="9"/>
        <v>3</v>
      </c>
      <c r="AB198" s="24">
        <f t="shared" si="10"/>
        <v>319.25</v>
      </c>
      <c r="AC198" s="24">
        <f t="shared" si="11"/>
        <v>319.25</v>
      </c>
      <c r="AD198" s="25">
        <f t="shared" si="12"/>
        <v>4.7596951461719472</v>
      </c>
    </row>
    <row r="199" spans="1:30" ht="25.5">
      <c r="A199" s="13">
        <v>182</v>
      </c>
      <c r="B199" s="14" t="s">
        <v>425</v>
      </c>
      <c r="C199" s="15" t="s">
        <v>426</v>
      </c>
      <c r="D199" s="57" t="s">
        <v>63</v>
      </c>
      <c r="E199" s="16">
        <v>1</v>
      </c>
      <c r="F199" s="17"/>
      <c r="G199" s="16"/>
      <c r="H199" s="18"/>
      <c r="I199" s="18"/>
      <c r="J199" s="19">
        <v>1.0379</v>
      </c>
      <c r="K199" s="16"/>
      <c r="L199" s="20">
        <v>3085.1116400000001</v>
      </c>
      <c r="M199" s="21">
        <v>3260.1323965000001</v>
      </c>
      <c r="N199" s="56">
        <v>2966.4535000000001</v>
      </c>
      <c r="O199" s="22"/>
      <c r="P199" s="22"/>
      <c r="Q199" s="22"/>
      <c r="R199" s="22"/>
      <c r="S199" s="22"/>
      <c r="T199" s="22"/>
      <c r="U199" s="22"/>
      <c r="V199" s="22"/>
      <c r="W199" s="22"/>
      <c r="X199" s="22"/>
      <c r="Y199" s="22"/>
      <c r="Z199" s="22"/>
      <c r="AA199" s="23">
        <f t="shared" si="9"/>
        <v>3</v>
      </c>
      <c r="AB199" s="24">
        <f t="shared" si="10"/>
        <v>3103.9</v>
      </c>
      <c r="AC199" s="24">
        <f t="shared" si="11"/>
        <v>3103.9</v>
      </c>
      <c r="AD199" s="25">
        <f t="shared" si="12"/>
        <v>4.759757742993914</v>
      </c>
    </row>
    <row r="200" spans="1:30" ht="25.5">
      <c r="A200" s="13">
        <v>183</v>
      </c>
      <c r="B200" s="14" t="s">
        <v>427</v>
      </c>
      <c r="C200" s="15" t="s">
        <v>428</v>
      </c>
      <c r="D200" s="57" t="s">
        <v>63</v>
      </c>
      <c r="E200" s="16">
        <v>1</v>
      </c>
      <c r="F200" s="17"/>
      <c r="G200" s="16"/>
      <c r="H200" s="18"/>
      <c r="I200" s="18"/>
      <c r="J200" s="19">
        <v>1.0379</v>
      </c>
      <c r="K200" s="16"/>
      <c r="L200" s="20">
        <v>6003.0916399999996</v>
      </c>
      <c r="M200" s="21">
        <v>6343.6516465000004</v>
      </c>
      <c r="N200" s="56">
        <v>5772.2034999999996</v>
      </c>
      <c r="O200" s="22"/>
      <c r="P200" s="22"/>
      <c r="Q200" s="22"/>
      <c r="R200" s="22"/>
      <c r="S200" s="22"/>
      <c r="T200" s="22"/>
      <c r="U200" s="22"/>
      <c r="V200" s="22"/>
      <c r="W200" s="22"/>
      <c r="X200" s="22"/>
      <c r="Y200" s="22"/>
      <c r="Z200" s="22"/>
      <c r="AA200" s="23">
        <f t="shared" si="9"/>
        <v>3</v>
      </c>
      <c r="AB200" s="24">
        <f t="shared" si="10"/>
        <v>6039.6500000000005</v>
      </c>
      <c r="AC200" s="24">
        <f t="shared" si="11"/>
        <v>6039.6500000000005</v>
      </c>
      <c r="AD200" s="25">
        <f t="shared" si="12"/>
        <v>4.7597581580632182</v>
      </c>
    </row>
    <row r="201" spans="1:30">
      <c r="A201" s="13">
        <v>184</v>
      </c>
      <c r="B201" s="14" t="s">
        <v>429</v>
      </c>
      <c r="C201" s="15" t="s">
        <v>430</v>
      </c>
      <c r="D201" s="57" t="s">
        <v>63</v>
      </c>
      <c r="E201" s="16">
        <v>1</v>
      </c>
      <c r="F201" s="17"/>
      <c r="G201" s="16"/>
      <c r="H201" s="18"/>
      <c r="I201" s="18"/>
      <c r="J201" s="19">
        <v>1.0379</v>
      </c>
      <c r="K201" s="16"/>
      <c r="L201" s="20">
        <v>118.755</v>
      </c>
      <c r="M201" s="21">
        <v>125.4920625</v>
      </c>
      <c r="N201" s="56">
        <v>114.1875</v>
      </c>
      <c r="O201" s="22"/>
      <c r="P201" s="22"/>
      <c r="Q201" s="22"/>
      <c r="R201" s="22"/>
      <c r="S201" s="22"/>
      <c r="T201" s="22"/>
      <c r="U201" s="22"/>
      <c r="V201" s="22"/>
      <c r="W201" s="22"/>
      <c r="X201" s="22"/>
      <c r="Y201" s="22"/>
      <c r="Z201" s="22"/>
      <c r="AA201" s="23">
        <f t="shared" si="9"/>
        <v>3</v>
      </c>
      <c r="AB201" s="24">
        <f t="shared" si="10"/>
        <v>119.48</v>
      </c>
      <c r="AC201" s="24">
        <f t="shared" si="11"/>
        <v>119.48</v>
      </c>
      <c r="AD201" s="25">
        <f t="shared" si="12"/>
        <v>4.7596867971523968</v>
      </c>
    </row>
    <row r="202" spans="1:30">
      <c r="A202" s="13">
        <v>185</v>
      </c>
      <c r="B202" s="14" t="s">
        <v>431</v>
      </c>
      <c r="C202" s="15" t="s">
        <v>432</v>
      </c>
      <c r="D202" s="57" t="s">
        <v>63</v>
      </c>
      <c r="E202" s="16">
        <v>1</v>
      </c>
      <c r="F202" s="17"/>
      <c r="G202" s="16"/>
      <c r="H202" s="18"/>
      <c r="I202" s="18"/>
      <c r="J202" s="19">
        <v>1.0379</v>
      </c>
      <c r="K202" s="16"/>
      <c r="L202" s="20">
        <v>459.30664000000002</v>
      </c>
      <c r="M202" s="21">
        <v>485.36345899999998</v>
      </c>
      <c r="N202" s="56">
        <v>441.64100000000002</v>
      </c>
      <c r="O202" s="22"/>
      <c r="P202" s="22"/>
      <c r="Q202" s="22"/>
      <c r="R202" s="22"/>
      <c r="S202" s="22"/>
      <c r="T202" s="22"/>
      <c r="U202" s="22"/>
      <c r="V202" s="22"/>
      <c r="W202" s="22"/>
      <c r="X202" s="22"/>
      <c r="Y202" s="22"/>
      <c r="Z202" s="22"/>
      <c r="AA202" s="23">
        <f t="shared" si="9"/>
        <v>3</v>
      </c>
      <c r="AB202" s="24">
        <f t="shared" si="10"/>
        <v>462.11</v>
      </c>
      <c r="AC202" s="24">
        <f t="shared" si="11"/>
        <v>462.11</v>
      </c>
      <c r="AD202" s="25">
        <f t="shared" si="12"/>
        <v>4.7596941084459123</v>
      </c>
    </row>
    <row r="203" spans="1:30" ht="25.5">
      <c r="A203" s="13">
        <v>186</v>
      </c>
      <c r="B203" s="14" t="s">
        <v>433</v>
      </c>
      <c r="C203" s="15" t="s">
        <v>434</v>
      </c>
      <c r="D203" s="57" t="s">
        <v>63</v>
      </c>
      <c r="E203" s="16">
        <v>1</v>
      </c>
      <c r="F203" s="17"/>
      <c r="G203" s="16"/>
      <c r="H203" s="18"/>
      <c r="I203" s="18"/>
      <c r="J203" s="19">
        <v>1.0379</v>
      </c>
      <c r="K203" s="16"/>
      <c r="L203" s="20">
        <v>1262.95</v>
      </c>
      <c r="M203" s="21">
        <v>1334.598125</v>
      </c>
      <c r="N203" s="56">
        <v>1214.375</v>
      </c>
      <c r="O203" s="22"/>
      <c r="P203" s="22"/>
      <c r="Q203" s="22"/>
      <c r="R203" s="22"/>
      <c r="S203" s="22"/>
      <c r="T203" s="22"/>
      <c r="U203" s="22"/>
      <c r="V203" s="22"/>
      <c r="W203" s="22"/>
      <c r="X203" s="22"/>
      <c r="Y203" s="22"/>
      <c r="Z203" s="22"/>
      <c r="AA203" s="23">
        <f t="shared" si="9"/>
        <v>3</v>
      </c>
      <c r="AB203" s="24">
        <f t="shared" si="10"/>
        <v>1270.6500000000001</v>
      </c>
      <c r="AC203" s="24">
        <f t="shared" si="11"/>
        <v>1270.6500000000001</v>
      </c>
      <c r="AD203" s="25">
        <f t="shared" si="12"/>
        <v>4.7597254449930206</v>
      </c>
    </row>
    <row r="204" spans="1:30">
      <c r="A204" s="13">
        <v>187</v>
      </c>
      <c r="B204" s="14" t="s">
        <v>435</v>
      </c>
      <c r="C204" s="15" t="s">
        <v>436</v>
      </c>
      <c r="D204" s="57" t="s">
        <v>63</v>
      </c>
      <c r="E204" s="16">
        <v>1</v>
      </c>
      <c r="F204" s="17"/>
      <c r="G204" s="16"/>
      <c r="H204" s="18"/>
      <c r="I204" s="18"/>
      <c r="J204" s="19">
        <v>1.0379</v>
      </c>
      <c r="K204" s="16"/>
      <c r="L204" s="20">
        <v>125.66164000000001</v>
      </c>
      <c r="M204" s="21">
        <v>132.79052150000001</v>
      </c>
      <c r="N204" s="56">
        <v>120.82850000000001</v>
      </c>
      <c r="O204" s="22"/>
      <c r="P204" s="22"/>
      <c r="Q204" s="22"/>
      <c r="R204" s="22"/>
      <c r="S204" s="22"/>
      <c r="T204" s="22"/>
      <c r="U204" s="22"/>
      <c r="V204" s="22"/>
      <c r="W204" s="22"/>
      <c r="X204" s="22"/>
      <c r="Y204" s="22"/>
      <c r="Z204" s="22"/>
      <c r="AA204" s="23">
        <f t="shared" si="9"/>
        <v>3</v>
      </c>
      <c r="AB204" s="24">
        <f t="shared" si="10"/>
        <v>126.43</v>
      </c>
      <c r="AC204" s="24">
        <f t="shared" si="11"/>
        <v>126.43</v>
      </c>
      <c r="AD204" s="25">
        <f t="shared" si="12"/>
        <v>4.7596418121961674</v>
      </c>
    </row>
    <row r="205" spans="1:30">
      <c r="A205" s="13">
        <v>188</v>
      </c>
      <c r="B205" s="14" t="s">
        <v>437</v>
      </c>
      <c r="C205" s="15" t="s">
        <v>438</v>
      </c>
      <c r="D205" s="57" t="s">
        <v>63</v>
      </c>
      <c r="E205" s="16">
        <v>1</v>
      </c>
      <c r="F205" s="17"/>
      <c r="G205" s="16"/>
      <c r="H205" s="18"/>
      <c r="I205" s="18"/>
      <c r="J205" s="19">
        <v>1.0379</v>
      </c>
      <c r="K205" s="16"/>
      <c r="L205" s="20">
        <v>204.21335999999999</v>
      </c>
      <c r="M205" s="21">
        <v>215.798541</v>
      </c>
      <c r="N205" s="56">
        <v>196.35900000000001</v>
      </c>
      <c r="O205" s="22"/>
      <c r="P205" s="22"/>
      <c r="Q205" s="22"/>
      <c r="R205" s="22"/>
      <c r="S205" s="22"/>
      <c r="T205" s="22"/>
      <c r="U205" s="22"/>
      <c r="V205" s="22"/>
      <c r="W205" s="22"/>
      <c r="X205" s="22"/>
      <c r="Y205" s="22"/>
      <c r="Z205" s="22"/>
      <c r="AA205" s="23">
        <f t="shared" si="9"/>
        <v>3</v>
      </c>
      <c r="AB205" s="24">
        <f t="shared" si="10"/>
        <v>205.46</v>
      </c>
      <c r="AC205" s="24">
        <f t="shared" si="11"/>
        <v>205.46</v>
      </c>
      <c r="AD205" s="25">
        <f t="shared" si="12"/>
        <v>4.7596887386837903</v>
      </c>
    </row>
    <row r="206" spans="1:30" ht="25.5">
      <c r="A206" s="13">
        <v>189</v>
      </c>
      <c r="B206" s="14" t="s">
        <v>439</v>
      </c>
      <c r="C206" s="15" t="s">
        <v>440</v>
      </c>
      <c r="D206" s="57" t="s">
        <v>63</v>
      </c>
      <c r="E206" s="16">
        <v>1</v>
      </c>
      <c r="F206" s="17"/>
      <c r="G206" s="16"/>
      <c r="H206" s="18"/>
      <c r="I206" s="18"/>
      <c r="J206" s="19">
        <v>1.0379</v>
      </c>
      <c r="K206" s="16"/>
      <c r="L206" s="20">
        <v>1275.5116399999999</v>
      </c>
      <c r="M206" s="21">
        <v>1347.8723964999999</v>
      </c>
      <c r="N206" s="56">
        <v>1226.4535000000001</v>
      </c>
      <c r="O206" s="22"/>
      <c r="P206" s="22"/>
      <c r="Q206" s="22"/>
      <c r="R206" s="22"/>
      <c r="S206" s="22"/>
      <c r="T206" s="22"/>
      <c r="U206" s="22"/>
      <c r="V206" s="22"/>
      <c r="W206" s="22"/>
      <c r="X206" s="22"/>
      <c r="Y206" s="22"/>
      <c r="Z206" s="22"/>
      <c r="AA206" s="23">
        <f t="shared" si="9"/>
        <v>3</v>
      </c>
      <c r="AB206" s="24">
        <f t="shared" si="10"/>
        <v>1283.28</v>
      </c>
      <c r="AC206" s="24">
        <f t="shared" si="11"/>
        <v>1283.28</v>
      </c>
      <c r="AD206" s="25">
        <f t="shared" si="12"/>
        <v>4.7597559564801877</v>
      </c>
    </row>
    <row r="207" spans="1:30">
      <c r="A207" s="13">
        <v>190</v>
      </c>
      <c r="B207" s="14" t="s">
        <v>441</v>
      </c>
      <c r="C207" s="15" t="s">
        <v>442</v>
      </c>
      <c r="D207" s="57" t="s">
        <v>63</v>
      </c>
      <c r="E207" s="16">
        <v>1</v>
      </c>
      <c r="F207" s="17"/>
      <c r="G207" s="16"/>
      <c r="H207" s="18"/>
      <c r="I207" s="18"/>
      <c r="J207" s="19">
        <v>1.0379</v>
      </c>
      <c r="K207" s="16"/>
      <c r="L207" s="20">
        <v>419.10336000000001</v>
      </c>
      <c r="M207" s="21">
        <v>442.87941599999999</v>
      </c>
      <c r="N207" s="56">
        <v>402.98399999999998</v>
      </c>
      <c r="O207" s="22"/>
      <c r="P207" s="22"/>
      <c r="Q207" s="22"/>
      <c r="R207" s="22"/>
      <c r="S207" s="22"/>
      <c r="T207" s="22"/>
      <c r="U207" s="22"/>
      <c r="V207" s="22"/>
      <c r="W207" s="22"/>
      <c r="X207" s="22"/>
      <c r="Y207" s="22"/>
      <c r="Z207" s="22"/>
      <c r="AA207" s="23">
        <f t="shared" si="9"/>
        <v>3</v>
      </c>
      <c r="AB207" s="24">
        <f t="shared" si="10"/>
        <v>421.66</v>
      </c>
      <c r="AC207" s="24">
        <f t="shared" si="11"/>
        <v>421.66</v>
      </c>
      <c r="AD207" s="25">
        <f t="shared" si="12"/>
        <v>4.7597092440935356</v>
      </c>
    </row>
    <row r="208" spans="1:30" ht="25.5">
      <c r="A208" s="13">
        <v>191</v>
      </c>
      <c r="B208" s="14" t="s">
        <v>443</v>
      </c>
      <c r="C208" s="15" t="s">
        <v>444</v>
      </c>
      <c r="D208" s="57" t="s">
        <v>63</v>
      </c>
      <c r="E208" s="16">
        <v>1</v>
      </c>
      <c r="F208" s="17"/>
      <c r="G208" s="16"/>
      <c r="H208" s="18"/>
      <c r="I208" s="18"/>
      <c r="J208" s="19">
        <v>1.0379</v>
      </c>
      <c r="K208" s="16"/>
      <c r="L208" s="20">
        <v>498.89164</v>
      </c>
      <c r="M208" s="21">
        <v>527.19414649999999</v>
      </c>
      <c r="N208" s="56">
        <v>479.70350000000002</v>
      </c>
      <c r="O208" s="22"/>
      <c r="P208" s="22"/>
      <c r="Q208" s="22"/>
      <c r="R208" s="22"/>
      <c r="S208" s="22"/>
      <c r="T208" s="22"/>
      <c r="U208" s="22"/>
      <c r="V208" s="22"/>
      <c r="W208" s="22"/>
      <c r="X208" s="22"/>
      <c r="Y208" s="22"/>
      <c r="Z208" s="22"/>
      <c r="AA208" s="23">
        <f t="shared" si="9"/>
        <v>3</v>
      </c>
      <c r="AB208" s="24">
        <f t="shared" si="10"/>
        <v>501.93</v>
      </c>
      <c r="AC208" s="24">
        <f t="shared" si="11"/>
        <v>501.93</v>
      </c>
      <c r="AD208" s="25">
        <f t="shared" si="12"/>
        <v>4.7597567468807531</v>
      </c>
    </row>
    <row r="209" spans="1:30" ht="25.5">
      <c r="A209" s="13">
        <v>192</v>
      </c>
      <c r="B209" s="14" t="s">
        <v>445</v>
      </c>
      <c r="C209" s="15" t="s">
        <v>446</v>
      </c>
      <c r="D209" s="57" t="s">
        <v>63</v>
      </c>
      <c r="E209" s="16">
        <v>1</v>
      </c>
      <c r="F209" s="17"/>
      <c r="G209" s="16"/>
      <c r="H209" s="18"/>
      <c r="I209" s="18"/>
      <c r="J209" s="19">
        <v>1.0379</v>
      </c>
      <c r="K209" s="16"/>
      <c r="L209" s="20">
        <v>1761.8416400000001</v>
      </c>
      <c r="M209" s="21">
        <v>1861.7922715</v>
      </c>
      <c r="N209" s="56">
        <v>1694.0785000000001</v>
      </c>
      <c r="O209" s="22"/>
      <c r="P209" s="22"/>
      <c r="Q209" s="22"/>
      <c r="R209" s="22"/>
      <c r="S209" s="22"/>
      <c r="T209" s="22"/>
      <c r="U209" s="22"/>
      <c r="V209" s="22"/>
      <c r="W209" s="22"/>
      <c r="X209" s="22"/>
      <c r="Y209" s="22"/>
      <c r="Z209" s="22"/>
      <c r="AA209" s="23">
        <f t="shared" si="9"/>
        <v>3</v>
      </c>
      <c r="AB209" s="24">
        <f t="shared" si="10"/>
        <v>1772.58</v>
      </c>
      <c r="AC209" s="24">
        <f t="shared" si="11"/>
        <v>1772.58</v>
      </c>
      <c r="AD209" s="25">
        <f t="shared" si="12"/>
        <v>4.7597343085458714</v>
      </c>
    </row>
    <row r="210" spans="1:30" ht="25.5">
      <c r="A210" s="13">
        <v>193</v>
      </c>
      <c r="B210" s="14" t="s">
        <v>447</v>
      </c>
      <c r="C210" s="15" t="s">
        <v>448</v>
      </c>
      <c r="D210" s="57" t="s">
        <v>63</v>
      </c>
      <c r="E210" s="16">
        <v>1</v>
      </c>
      <c r="F210" s="17"/>
      <c r="G210" s="16"/>
      <c r="H210" s="18"/>
      <c r="I210" s="18"/>
      <c r="J210" s="19">
        <v>1.0379</v>
      </c>
      <c r="K210" s="16"/>
      <c r="L210" s="20">
        <v>417.83663999999999</v>
      </c>
      <c r="M210" s="21">
        <v>441.54083400000002</v>
      </c>
      <c r="N210" s="56">
        <v>401.76600000000002</v>
      </c>
      <c r="O210" s="22"/>
      <c r="P210" s="22"/>
      <c r="Q210" s="22"/>
      <c r="R210" s="22"/>
      <c r="S210" s="22"/>
      <c r="T210" s="22"/>
      <c r="U210" s="22"/>
      <c r="V210" s="22"/>
      <c r="W210" s="22"/>
      <c r="X210" s="22"/>
      <c r="Y210" s="22"/>
      <c r="Z210" s="22"/>
      <c r="AA210" s="23">
        <f t="shared" ref="AA210:AA273" si="13">COUNTIF(K210:Z210,"&gt;0")</f>
        <v>3</v>
      </c>
      <c r="AB210" s="24">
        <f t="shared" ref="AB210:AB273" si="14">CEILING(SUM(K210:Z210)/COUNTIF(K210:Z210,"&gt;0"),0.01)</f>
        <v>420.39</v>
      </c>
      <c r="AC210" s="24">
        <f t="shared" ref="AC210:AC273" si="15">AB210*E210</f>
        <v>420.39</v>
      </c>
      <c r="AD210" s="25">
        <f t="shared" ref="AD210:AD273" si="16">STDEV(K210:Z210)/AB210*100</f>
        <v>4.7596588909347002</v>
      </c>
    </row>
    <row r="211" spans="1:30">
      <c r="A211" s="13">
        <v>194</v>
      </c>
      <c r="B211" s="14" t="s">
        <v>449</v>
      </c>
      <c r="C211" s="15" t="s">
        <v>450</v>
      </c>
      <c r="D211" s="57" t="s">
        <v>63</v>
      </c>
      <c r="E211" s="16">
        <v>1</v>
      </c>
      <c r="F211" s="17"/>
      <c r="G211" s="16"/>
      <c r="H211" s="18"/>
      <c r="I211" s="18"/>
      <c r="J211" s="19">
        <v>1.0379</v>
      </c>
      <c r="K211" s="16"/>
      <c r="L211" s="20">
        <v>1304.42</v>
      </c>
      <c r="M211" s="21">
        <v>1378.42075</v>
      </c>
      <c r="N211" s="56">
        <v>1254.25</v>
      </c>
      <c r="O211" s="22"/>
      <c r="P211" s="22"/>
      <c r="Q211" s="22"/>
      <c r="R211" s="22"/>
      <c r="S211" s="22"/>
      <c r="T211" s="22"/>
      <c r="U211" s="22"/>
      <c r="V211" s="22"/>
      <c r="W211" s="22"/>
      <c r="X211" s="22"/>
      <c r="Y211" s="22"/>
      <c r="Z211" s="22"/>
      <c r="AA211" s="23">
        <f t="shared" si="13"/>
        <v>3</v>
      </c>
      <c r="AB211" s="24">
        <f t="shared" si="14"/>
        <v>1312.3700000000001</v>
      </c>
      <c r="AC211" s="24">
        <f t="shared" si="15"/>
        <v>1312.3700000000001</v>
      </c>
      <c r="AD211" s="25">
        <f t="shared" si="16"/>
        <v>4.7597357299956427</v>
      </c>
    </row>
    <row r="212" spans="1:30">
      <c r="A212" s="13">
        <v>195</v>
      </c>
      <c r="B212" s="14" t="s">
        <v>451</v>
      </c>
      <c r="C212" s="15" t="s">
        <v>452</v>
      </c>
      <c r="D212" s="57" t="s">
        <v>63</v>
      </c>
      <c r="E212" s="16">
        <v>1</v>
      </c>
      <c r="F212" s="17"/>
      <c r="G212" s="16"/>
      <c r="H212" s="18"/>
      <c r="I212" s="18"/>
      <c r="J212" s="19">
        <v>1.0379</v>
      </c>
      <c r="K212" s="16"/>
      <c r="L212" s="20">
        <v>711.89664000000005</v>
      </c>
      <c r="M212" s="21">
        <v>752.28308400000003</v>
      </c>
      <c r="N212" s="56">
        <v>684.51599999999996</v>
      </c>
      <c r="O212" s="22"/>
      <c r="P212" s="22"/>
      <c r="Q212" s="22"/>
      <c r="R212" s="22"/>
      <c r="S212" s="22"/>
      <c r="T212" s="22"/>
      <c r="U212" s="22"/>
      <c r="V212" s="22"/>
      <c r="W212" s="22"/>
      <c r="X212" s="22"/>
      <c r="Y212" s="22"/>
      <c r="Z212" s="22"/>
      <c r="AA212" s="23">
        <f t="shared" si="13"/>
        <v>3</v>
      </c>
      <c r="AB212" s="24">
        <f t="shared" si="14"/>
        <v>716.24</v>
      </c>
      <c r="AC212" s="24">
        <f t="shared" si="15"/>
        <v>716.24</v>
      </c>
      <c r="AD212" s="25">
        <f t="shared" si="16"/>
        <v>4.7597052270051528</v>
      </c>
    </row>
    <row r="213" spans="1:30" ht="25.5">
      <c r="A213" s="13">
        <v>196</v>
      </c>
      <c r="B213" s="14" t="s">
        <v>453</v>
      </c>
      <c r="C213" s="15" t="s">
        <v>454</v>
      </c>
      <c r="D213" s="57" t="s">
        <v>63</v>
      </c>
      <c r="E213" s="16">
        <v>1</v>
      </c>
      <c r="F213" s="17"/>
      <c r="G213" s="16"/>
      <c r="H213" s="18"/>
      <c r="I213" s="18"/>
      <c r="J213" s="19">
        <v>1.0379</v>
      </c>
      <c r="K213" s="16"/>
      <c r="L213" s="20">
        <v>14.44664</v>
      </c>
      <c r="M213" s="21">
        <v>15.266209</v>
      </c>
      <c r="N213" s="56">
        <v>13.891</v>
      </c>
      <c r="O213" s="22"/>
      <c r="P213" s="22"/>
      <c r="Q213" s="22"/>
      <c r="R213" s="22"/>
      <c r="S213" s="22"/>
      <c r="T213" s="22"/>
      <c r="U213" s="22"/>
      <c r="V213" s="22"/>
      <c r="W213" s="22"/>
      <c r="X213" s="22"/>
      <c r="Y213" s="22"/>
      <c r="Z213" s="22"/>
      <c r="AA213" s="23">
        <f t="shared" si="13"/>
        <v>3</v>
      </c>
      <c r="AB213" s="24">
        <f t="shared" si="14"/>
        <v>14.540000000000001</v>
      </c>
      <c r="AC213" s="24">
        <f t="shared" si="15"/>
        <v>14.540000000000001</v>
      </c>
      <c r="AD213" s="25">
        <f t="shared" si="16"/>
        <v>4.7579966256261024</v>
      </c>
    </row>
    <row r="214" spans="1:30" ht="25.5">
      <c r="A214" s="13">
        <v>197</v>
      </c>
      <c r="B214" s="14" t="s">
        <v>455</v>
      </c>
      <c r="C214" s="15" t="s">
        <v>456</v>
      </c>
      <c r="D214" s="57" t="s">
        <v>63</v>
      </c>
      <c r="E214" s="16">
        <v>1</v>
      </c>
      <c r="F214" s="17"/>
      <c r="G214" s="16"/>
      <c r="H214" s="18"/>
      <c r="I214" s="18"/>
      <c r="J214" s="19">
        <v>1.0379</v>
      </c>
      <c r="K214" s="16"/>
      <c r="L214" s="20">
        <v>14740.7</v>
      </c>
      <c r="M214" s="21">
        <v>15576.95125</v>
      </c>
      <c r="N214" s="56">
        <v>14173.75</v>
      </c>
      <c r="O214" s="22"/>
      <c r="P214" s="22"/>
      <c r="Q214" s="22"/>
      <c r="R214" s="22"/>
      <c r="S214" s="22"/>
      <c r="T214" s="22"/>
      <c r="U214" s="22"/>
      <c r="V214" s="22"/>
      <c r="W214" s="22"/>
      <c r="X214" s="22"/>
      <c r="Y214" s="22"/>
      <c r="Z214" s="22"/>
      <c r="AA214" s="23">
        <f t="shared" si="13"/>
        <v>3</v>
      </c>
      <c r="AB214" s="24">
        <f t="shared" si="14"/>
        <v>14830.470000000001</v>
      </c>
      <c r="AC214" s="24">
        <f t="shared" si="15"/>
        <v>14830.470000000001</v>
      </c>
      <c r="AD214" s="25">
        <f t="shared" si="16"/>
        <v>4.7597580661454826</v>
      </c>
    </row>
    <row r="215" spans="1:30" ht="25.5">
      <c r="A215" s="13">
        <v>198</v>
      </c>
      <c r="B215" s="14" t="s">
        <v>457</v>
      </c>
      <c r="C215" s="15" t="s">
        <v>458</v>
      </c>
      <c r="D215" s="57" t="s">
        <v>63</v>
      </c>
      <c r="E215" s="16">
        <v>1</v>
      </c>
      <c r="F215" s="17"/>
      <c r="G215" s="16"/>
      <c r="H215" s="18"/>
      <c r="I215" s="18"/>
      <c r="J215" s="19">
        <v>1.0379</v>
      </c>
      <c r="K215" s="16"/>
      <c r="L215" s="20">
        <v>311.02499999999998</v>
      </c>
      <c r="M215" s="21">
        <v>328.66968750000001</v>
      </c>
      <c r="N215" s="56">
        <v>299.0625</v>
      </c>
      <c r="O215" s="22"/>
      <c r="P215" s="22"/>
      <c r="Q215" s="22"/>
      <c r="R215" s="22"/>
      <c r="S215" s="22"/>
      <c r="T215" s="22"/>
      <c r="U215" s="22"/>
      <c r="V215" s="22"/>
      <c r="W215" s="22"/>
      <c r="X215" s="22"/>
      <c r="Y215" s="22"/>
      <c r="Z215" s="22"/>
      <c r="AA215" s="23">
        <f t="shared" si="13"/>
        <v>3</v>
      </c>
      <c r="AB215" s="24">
        <f t="shared" si="14"/>
        <v>312.92</v>
      </c>
      <c r="AC215" s="24">
        <f t="shared" si="15"/>
        <v>312.92</v>
      </c>
      <c r="AD215" s="25">
        <f t="shared" si="16"/>
        <v>4.75974474212261</v>
      </c>
    </row>
    <row r="216" spans="1:30">
      <c r="A216" s="13">
        <v>199</v>
      </c>
      <c r="B216" s="14" t="s">
        <v>459</v>
      </c>
      <c r="C216" s="15" t="s">
        <v>460</v>
      </c>
      <c r="D216" s="57" t="s">
        <v>63</v>
      </c>
      <c r="E216" s="16">
        <v>1</v>
      </c>
      <c r="F216" s="17"/>
      <c r="G216" s="16"/>
      <c r="H216" s="18"/>
      <c r="I216" s="18"/>
      <c r="J216" s="19">
        <v>1.0379</v>
      </c>
      <c r="K216" s="16"/>
      <c r="L216" s="20">
        <v>2589.35664</v>
      </c>
      <c r="M216" s="21">
        <v>2736.2528339999999</v>
      </c>
      <c r="N216" s="56">
        <v>2489.7660000000001</v>
      </c>
      <c r="O216" s="22"/>
      <c r="P216" s="22"/>
      <c r="Q216" s="22"/>
      <c r="R216" s="22"/>
      <c r="S216" s="22"/>
      <c r="T216" s="22"/>
      <c r="U216" s="22"/>
      <c r="V216" s="22"/>
      <c r="W216" s="22"/>
      <c r="X216" s="22"/>
      <c r="Y216" s="22"/>
      <c r="Z216" s="22"/>
      <c r="AA216" s="23">
        <f t="shared" si="13"/>
        <v>3</v>
      </c>
      <c r="AB216" s="24">
        <f t="shared" si="14"/>
        <v>2605.13</v>
      </c>
      <c r="AC216" s="24">
        <f t="shared" si="15"/>
        <v>2605.13</v>
      </c>
      <c r="AD216" s="25">
        <f t="shared" si="16"/>
        <v>4.759750155553288</v>
      </c>
    </row>
    <row r="217" spans="1:30">
      <c r="A217" s="13">
        <v>200</v>
      </c>
      <c r="B217" s="14" t="s">
        <v>461</v>
      </c>
      <c r="C217" s="15" t="s">
        <v>462</v>
      </c>
      <c r="D217" s="57" t="s">
        <v>63</v>
      </c>
      <c r="E217" s="16">
        <v>1</v>
      </c>
      <c r="F217" s="17"/>
      <c r="G217" s="16"/>
      <c r="H217" s="18"/>
      <c r="I217" s="18"/>
      <c r="J217" s="19">
        <v>1.0379</v>
      </c>
      <c r="K217" s="16"/>
      <c r="L217" s="20">
        <v>3798.2750000000001</v>
      </c>
      <c r="M217" s="21">
        <v>4013.7540625000001</v>
      </c>
      <c r="N217" s="56">
        <v>3652.1875</v>
      </c>
      <c r="O217" s="22"/>
      <c r="P217" s="22"/>
      <c r="Q217" s="22"/>
      <c r="R217" s="22"/>
      <c r="S217" s="22"/>
      <c r="T217" s="22"/>
      <c r="U217" s="22"/>
      <c r="V217" s="22"/>
      <c r="W217" s="22"/>
      <c r="X217" s="22"/>
      <c r="Y217" s="22"/>
      <c r="Z217" s="22"/>
      <c r="AA217" s="23">
        <f t="shared" si="13"/>
        <v>3</v>
      </c>
      <c r="AB217" s="24">
        <f t="shared" si="14"/>
        <v>3821.41</v>
      </c>
      <c r="AC217" s="24">
        <f t="shared" si="15"/>
        <v>3821.41</v>
      </c>
      <c r="AD217" s="25">
        <f t="shared" si="16"/>
        <v>4.759753423205999</v>
      </c>
    </row>
    <row r="218" spans="1:30">
      <c r="A218" s="13">
        <v>201</v>
      </c>
      <c r="B218" s="14" t="s">
        <v>463</v>
      </c>
      <c r="C218" s="15" t="s">
        <v>464</v>
      </c>
      <c r="D218" s="57" t="s">
        <v>63</v>
      </c>
      <c r="E218" s="16">
        <v>1</v>
      </c>
      <c r="F218" s="17"/>
      <c r="G218" s="16"/>
      <c r="H218" s="18"/>
      <c r="I218" s="18"/>
      <c r="J218" s="19">
        <v>1.0379</v>
      </c>
      <c r="K218" s="16"/>
      <c r="L218" s="20">
        <v>2865.8333600000001</v>
      </c>
      <c r="M218" s="21">
        <v>3028.414291</v>
      </c>
      <c r="N218" s="56">
        <v>2755.6089999999999</v>
      </c>
      <c r="O218" s="22"/>
      <c r="P218" s="22"/>
      <c r="Q218" s="22"/>
      <c r="R218" s="22"/>
      <c r="S218" s="22"/>
      <c r="T218" s="22"/>
      <c r="U218" s="22"/>
      <c r="V218" s="22"/>
      <c r="W218" s="22"/>
      <c r="X218" s="22"/>
      <c r="Y218" s="22"/>
      <c r="Z218" s="22"/>
      <c r="AA218" s="23">
        <f t="shared" si="13"/>
        <v>3</v>
      </c>
      <c r="AB218" s="24">
        <f t="shared" si="14"/>
        <v>2883.29</v>
      </c>
      <c r="AC218" s="24">
        <f t="shared" si="15"/>
        <v>2883.29</v>
      </c>
      <c r="AD218" s="25">
        <f t="shared" si="16"/>
        <v>4.759751656687353</v>
      </c>
    </row>
    <row r="219" spans="1:30" ht="25.5">
      <c r="A219" s="13">
        <v>202</v>
      </c>
      <c r="B219" s="14" t="s">
        <v>465</v>
      </c>
      <c r="C219" s="15" t="s">
        <v>466</v>
      </c>
      <c r="D219" s="57" t="s">
        <v>63</v>
      </c>
      <c r="E219" s="16">
        <v>1</v>
      </c>
      <c r="F219" s="17"/>
      <c r="G219" s="16"/>
      <c r="H219" s="18"/>
      <c r="I219" s="18"/>
      <c r="J219" s="19">
        <v>1.0379</v>
      </c>
      <c r="K219" s="16"/>
      <c r="L219" s="20">
        <v>62.204999999999998</v>
      </c>
      <c r="M219" s="21">
        <v>65.733937499999996</v>
      </c>
      <c r="N219" s="56">
        <v>59.8125</v>
      </c>
      <c r="O219" s="22"/>
      <c r="P219" s="22"/>
      <c r="Q219" s="22"/>
      <c r="R219" s="22"/>
      <c r="S219" s="22"/>
      <c r="T219" s="22"/>
      <c r="U219" s="22"/>
      <c r="V219" s="22"/>
      <c r="W219" s="22"/>
      <c r="X219" s="22"/>
      <c r="Y219" s="22"/>
      <c r="Z219" s="22"/>
      <c r="AA219" s="23">
        <f t="shared" si="13"/>
        <v>3</v>
      </c>
      <c r="AB219" s="24">
        <f t="shared" si="14"/>
        <v>62.59</v>
      </c>
      <c r="AC219" s="24">
        <f t="shared" si="15"/>
        <v>62.59</v>
      </c>
      <c r="AD219" s="25">
        <f t="shared" si="16"/>
        <v>4.7592884636679891</v>
      </c>
    </row>
    <row r="220" spans="1:30">
      <c r="A220" s="13">
        <v>203</v>
      </c>
      <c r="B220" s="14" t="s">
        <v>467</v>
      </c>
      <c r="C220" s="15" t="s">
        <v>468</v>
      </c>
      <c r="D220" s="57" t="s">
        <v>63</v>
      </c>
      <c r="E220" s="16">
        <v>1</v>
      </c>
      <c r="F220" s="17"/>
      <c r="G220" s="16"/>
      <c r="H220" s="18"/>
      <c r="I220" s="18"/>
      <c r="J220" s="19">
        <v>1.0379</v>
      </c>
      <c r="K220" s="16"/>
      <c r="L220" s="20">
        <v>1243.4666400000001</v>
      </c>
      <c r="M220" s="21">
        <v>1314.0094590000001</v>
      </c>
      <c r="N220" s="56">
        <v>1195.6410000000001</v>
      </c>
      <c r="O220" s="22"/>
      <c r="P220" s="22"/>
      <c r="Q220" s="22"/>
      <c r="R220" s="22"/>
      <c r="S220" s="22"/>
      <c r="T220" s="22"/>
      <c r="U220" s="22"/>
      <c r="V220" s="22"/>
      <c r="W220" s="22"/>
      <c r="X220" s="22"/>
      <c r="Y220" s="22"/>
      <c r="Z220" s="22"/>
      <c r="AA220" s="23">
        <f t="shared" si="13"/>
        <v>3</v>
      </c>
      <c r="AB220" s="24">
        <f t="shared" si="14"/>
        <v>1251.04</v>
      </c>
      <c r="AC220" s="24">
        <f t="shared" si="15"/>
        <v>1251.04</v>
      </c>
      <c r="AD220" s="25">
        <f t="shared" si="16"/>
        <v>4.7597553231453187</v>
      </c>
    </row>
    <row r="221" spans="1:30" ht="25.5">
      <c r="A221" s="13">
        <v>204</v>
      </c>
      <c r="B221" s="14" t="s">
        <v>469</v>
      </c>
      <c r="C221" s="15" t="s">
        <v>470</v>
      </c>
      <c r="D221" s="57" t="s">
        <v>63</v>
      </c>
      <c r="E221" s="16">
        <v>1</v>
      </c>
      <c r="F221" s="17"/>
      <c r="G221" s="16"/>
      <c r="H221" s="18"/>
      <c r="I221" s="18"/>
      <c r="J221" s="19">
        <v>1.0379</v>
      </c>
      <c r="K221" s="16"/>
      <c r="L221" s="20">
        <v>1885</v>
      </c>
      <c r="M221" s="21">
        <v>1991.9375</v>
      </c>
      <c r="N221" s="56">
        <v>1812.5</v>
      </c>
      <c r="O221" s="22"/>
      <c r="P221" s="22"/>
      <c r="Q221" s="22"/>
      <c r="R221" s="22"/>
      <c r="S221" s="22"/>
      <c r="T221" s="22"/>
      <c r="U221" s="22"/>
      <c r="V221" s="22"/>
      <c r="W221" s="22"/>
      <c r="X221" s="22"/>
      <c r="Y221" s="22"/>
      <c r="Z221" s="22"/>
      <c r="AA221" s="23">
        <f t="shared" si="13"/>
        <v>3</v>
      </c>
      <c r="AB221" s="24">
        <f t="shared" si="14"/>
        <v>1896.48</v>
      </c>
      <c r="AC221" s="24">
        <f t="shared" si="15"/>
        <v>1896.48</v>
      </c>
      <c r="AD221" s="25">
        <f t="shared" si="16"/>
        <v>4.7597569107455469</v>
      </c>
    </row>
    <row r="222" spans="1:30">
      <c r="A222" s="13">
        <v>205</v>
      </c>
      <c r="B222" s="14" t="s">
        <v>471</v>
      </c>
      <c r="C222" s="15" t="s">
        <v>472</v>
      </c>
      <c r="D222" s="57" t="s">
        <v>63</v>
      </c>
      <c r="E222" s="16">
        <v>1</v>
      </c>
      <c r="F222" s="17"/>
      <c r="G222" s="16"/>
      <c r="H222" s="18"/>
      <c r="I222" s="18"/>
      <c r="J222" s="19">
        <v>1.0379</v>
      </c>
      <c r="K222" s="16"/>
      <c r="L222" s="20">
        <v>2674.8150000000001</v>
      </c>
      <c r="M222" s="21">
        <v>2826.5593125</v>
      </c>
      <c r="N222" s="56">
        <v>2571.9375</v>
      </c>
      <c r="O222" s="22"/>
      <c r="P222" s="22"/>
      <c r="Q222" s="22"/>
      <c r="R222" s="22"/>
      <c r="S222" s="22"/>
      <c r="T222" s="22"/>
      <c r="U222" s="22"/>
      <c r="V222" s="22"/>
      <c r="W222" s="22"/>
      <c r="X222" s="22"/>
      <c r="Y222" s="22"/>
      <c r="Z222" s="22"/>
      <c r="AA222" s="23">
        <f t="shared" si="13"/>
        <v>3</v>
      </c>
      <c r="AB222" s="24">
        <f t="shared" si="14"/>
        <v>2691.11</v>
      </c>
      <c r="AC222" s="24">
        <f t="shared" si="15"/>
        <v>2691.11</v>
      </c>
      <c r="AD222" s="25">
        <f t="shared" si="16"/>
        <v>4.7597482795064723</v>
      </c>
    </row>
    <row r="223" spans="1:30" ht="25.5">
      <c r="A223" s="13">
        <v>206</v>
      </c>
      <c r="B223" s="14" t="s">
        <v>473</v>
      </c>
      <c r="C223" s="15" t="s">
        <v>474</v>
      </c>
      <c r="D223" s="57" t="s">
        <v>63</v>
      </c>
      <c r="E223" s="16">
        <v>1</v>
      </c>
      <c r="F223" s="17"/>
      <c r="G223" s="16"/>
      <c r="H223" s="18"/>
      <c r="I223" s="18"/>
      <c r="J223" s="19">
        <v>1.0379</v>
      </c>
      <c r="K223" s="16"/>
      <c r="L223" s="20">
        <v>823.745</v>
      </c>
      <c r="M223" s="21">
        <v>870.47668750000003</v>
      </c>
      <c r="N223" s="56">
        <v>792.0625</v>
      </c>
      <c r="O223" s="22"/>
      <c r="P223" s="22"/>
      <c r="Q223" s="22"/>
      <c r="R223" s="22"/>
      <c r="S223" s="22"/>
      <c r="T223" s="22"/>
      <c r="U223" s="22"/>
      <c r="V223" s="22"/>
      <c r="W223" s="22"/>
      <c r="X223" s="22"/>
      <c r="Y223" s="22"/>
      <c r="Z223" s="22"/>
      <c r="AA223" s="23">
        <f t="shared" si="13"/>
        <v>3</v>
      </c>
      <c r="AB223" s="24">
        <f t="shared" si="14"/>
        <v>828.77</v>
      </c>
      <c r="AC223" s="24">
        <f t="shared" si="15"/>
        <v>828.77</v>
      </c>
      <c r="AD223" s="25">
        <f t="shared" si="16"/>
        <v>4.7597095871254416</v>
      </c>
    </row>
    <row r="224" spans="1:30">
      <c r="A224" s="13">
        <v>207</v>
      </c>
      <c r="B224" s="14" t="s">
        <v>475</v>
      </c>
      <c r="C224" s="15" t="s">
        <v>476</v>
      </c>
      <c r="D224" s="57" t="s">
        <v>63</v>
      </c>
      <c r="E224" s="16">
        <v>1</v>
      </c>
      <c r="F224" s="17"/>
      <c r="G224" s="16"/>
      <c r="H224" s="18"/>
      <c r="I224" s="18"/>
      <c r="J224" s="19">
        <v>1.0379</v>
      </c>
      <c r="K224" s="16"/>
      <c r="L224" s="20">
        <v>15749.174999999999</v>
      </c>
      <c r="M224" s="21">
        <v>16642.637812500001</v>
      </c>
      <c r="N224" s="56">
        <v>15143.4375</v>
      </c>
      <c r="O224" s="22"/>
      <c r="P224" s="22"/>
      <c r="Q224" s="22"/>
      <c r="R224" s="22"/>
      <c r="S224" s="22"/>
      <c r="T224" s="22"/>
      <c r="U224" s="22"/>
      <c r="V224" s="22"/>
      <c r="W224" s="22"/>
      <c r="X224" s="22"/>
      <c r="Y224" s="22"/>
      <c r="Z224" s="22"/>
      <c r="AA224" s="23">
        <f t="shared" si="13"/>
        <v>3</v>
      </c>
      <c r="AB224" s="24">
        <f t="shared" si="14"/>
        <v>15845.09</v>
      </c>
      <c r="AC224" s="24">
        <f t="shared" si="15"/>
        <v>15845.09</v>
      </c>
      <c r="AD224" s="25">
        <f t="shared" si="16"/>
        <v>4.7597570309031303</v>
      </c>
    </row>
    <row r="225" spans="1:30" ht="25.5">
      <c r="A225" s="13">
        <v>208</v>
      </c>
      <c r="B225" s="14" t="s">
        <v>477</v>
      </c>
      <c r="C225" s="15" t="s">
        <v>478</v>
      </c>
      <c r="D225" s="57" t="s">
        <v>63</v>
      </c>
      <c r="E225" s="16">
        <v>1</v>
      </c>
      <c r="F225" s="17"/>
      <c r="G225" s="16"/>
      <c r="H225" s="18"/>
      <c r="I225" s="18"/>
      <c r="J225" s="19">
        <v>1.0379</v>
      </c>
      <c r="K225" s="16"/>
      <c r="L225" s="20">
        <v>1550.1033600000001</v>
      </c>
      <c r="M225" s="21">
        <v>1638.0419159999999</v>
      </c>
      <c r="N225" s="56">
        <v>1490.4839999999999</v>
      </c>
      <c r="O225" s="22"/>
      <c r="P225" s="22"/>
      <c r="Q225" s="22"/>
      <c r="R225" s="22"/>
      <c r="S225" s="22"/>
      <c r="T225" s="22"/>
      <c r="U225" s="22"/>
      <c r="V225" s="22"/>
      <c r="W225" s="22"/>
      <c r="X225" s="22"/>
      <c r="Y225" s="22"/>
      <c r="Z225" s="22"/>
      <c r="AA225" s="23">
        <f t="shared" si="13"/>
        <v>3</v>
      </c>
      <c r="AB225" s="24">
        <f t="shared" si="14"/>
        <v>1559.55</v>
      </c>
      <c r="AC225" s="24">
        <f t="shared" si="15"/>
        <v>1559.55</v>
      </c>
      <c r="AD225" s="25">
        <f t="shared" si="16"/>
        <v>4.7597379189632329</v>
      </c>
    </row>
    <row r="226" spans="1:30">
      <c r="A226" s="13">
        <v>209</v>
      </c>
      <c r="B226" s="14" t="s">
        <v>479</v>
      </c>
      <c r="C226" s="15" t="s">
        <v>480</v>
      </c>
      <c r="D226" s="57" t="s">
        <v>63</v>
      </c>
      <c r="E226" s="16">
        <v>1</v>
      </c>
      <c r="F226" s="17"/>
      <c r="G226" s="16"/>
      <c r="H226" s="18"/>
      <c r="I226" s="18"/>
      <c r="J226" s="19">
        <v>1.0379</v>
      </c>
      <c r="K226" s="16"/>
      <c r="L226" s="20">
        <v>47.125</v>
      </c>
      <c r="M226" s="21">
        <v>49.798437499999999</v>
      </c>
      <c r="N226" s="56">
        <v>45.3125</v>
      </c>
      <c r="O226" s="22"/>
      <c r="P226" s="22"/>
      <c r="Q226" s="22"/>
      <c r="R226" s="22"/>
      <c r="S226" s="22"/>
      <c r="T226" s="22"/>
      <c r="U226" s="22"/>
      <c r="V226" s="22"/>
      <c r="W226" s="22"/>
      <c r="X226" s="22"/>
      <c r="Y226" s="22"/>
      <c r="Z226" s="22"/>
      <c r="AA226" s="23">
        <f t="shared" si="13"/>
        <v>3</v>
      </c>
      <c r="AB226" s="24">
        <f t="shared" si="14"/>
        <v>47.42</v>
      </c>
      <c r="AC226" s="24">
        <f t="shared" si="15"/>
        <v>47.42</v>
      </c>
      <c r="AD226" s="25">
        <f t="shared" si="16"/>
        <v>4.7589539150626976</v>
      </c>
    </row>
    <row r="227" spans="1:30">
      <c r="A227" s="13">
        <v>210</v>
      </c>
      <c r="B227" s="14" t="s">
        <v>481</v>
      </c>
      <c r="C227" s="15" t="s">
        <v>482</v>
      </c>
      <c r="D227" s="57" t="s">
        <v>63</v>
      </c>
      <c r="E227" s="16">
        <v>1</v>
      </c>
      <c r="F227" s="17"/>
      <c r="G227" s="16"/>
      <c r="H227" s="18"/>
      <c r="I227" s="18"/>
      <c r="J227" s="19">
        <v>1.0379</v>
      </c>
      <c r="K227" s="16"/>
      <c r="L227" s="20">
        <v>97.38664</v>
      </c>
      <c r="M227" s="21">
        <v>102.91145899999999</v>
      </c>
      <c r="N227" s="56">
        <v>93.641000000000005</v>
      </c>
      <c r="O227" s="22"/>
      <c r="P227" s="22"/>
      <c r="Q227" s="22"/>
      <c r="R227" s="22"/>
      <c r="S227" s="22"/>
      <c r="T227" s="22"/>
      <c r="U227" s="22"/>
      <c r="V227" s="22"/>
      <c r="W227" s="22"/>
      <c r="X227" s="22"/>
      <c r="Y227" s="22"/>
      <c r="Z227" s="22"/>
      <c r="AA227" s="23">
        <f t="shared" si="13"/>
        <v>3</v>
      </c>
      <c r="AB227" s="24">
        <f t="shared" si="14"/>
        <v>97.98</v>
      </c>
      <c r="AC227" s="24">
        <f t="shared" si="15"/>
        <v>97.98</v>
      </c>
      <c r="AD227" s="25">
        <f t="shared" si="16"/>
        <v>4.7597444123762083</v>
      </c>
    </row>
    <row r="228" spans="1:30" ht="25.5">
      <c r="A228" s="13">
        <v>211</v>
      </c>
      <c r="B228" s="14" t="s">
        <v>483</v>
      </c>
      <c r="C228" s="15" t="s">
        <v>484</v>
      </c>
      <c r="D228" s="57" t="s">
        <v>63</v>
      </c>
      <c r="E228" s="16">
        <v>1</v>
      </c>
      <c r="F228" s="17"/>
      <c r="G228" s="16"/>
      <c r="H228" s="18"/>
      <c r="I228" s="18"/>
      <c r="J228" s="19">
        <v>1.0379</v>
      </c>
      <c r="K228" s="16"/>
      <c r="L228" s="20">
        <v>512.72</v>
      </c>
      <c r="M228" s="21">
        <v>541.80700000000002</v>
      </c>
      <c r="N228" s="56">
        <v>493</v>
      </c>
      <c r="O228" s="22"/>
      <c r="P228" s="22"/>
      <c r="Q228" s="22"/>
      <c r="R228" s="22"/>
      <c r="S228" s="22"/>
      <c r="T228" s="22"/>
      <c r="U228" s="22"/>
      <c r="V228" s="22"/>
      <c r="W228" s="22"/>
      <c r="X228" s="22"/>
      <c r="Y228" s="22"/>
      <c r="Z228" s="22"/>
      <c r="AA228" s="23">
        <f t="shared" si="13"/>
        <v>3</v>
      </c>
      <c r="AB228" s="24">
        <f t="shared" si="14"/>
        <v>515.85</v>
      </c>
      <c r="AC228" s="24">
        <f t="shared" si="15"/>
        <v>515.85</v>
      </c>
      <c r="AD228" s="25">
        <f t="shared" si="16"/>
        <v>4.7596882617365281</v>
      </c>
    </row>
    <row r="229" spans="1:30">
      <c r="A229" s="13">
        <v>212</v>
      </c>
      <c r="B229" s="14" t="s">
        <v>485</v>
      </c>
      <c r="C229" s="15" t="s">
        <v>486</v>
      </c>
      <c r="D229" s="57" t="s">
        <v>63</v>
      </c>
      <c r="E229" s="16">
        <v>1</v>
      </c>
      <c r="F229" s="17"/>
      <c r="G229" s="16"/>
      <c r="H229" s="18"/>
      <c r="I229" s="18"/>
      <c r="J229" s="19">
        <v>1.0379</v>
      </c>
      <c r="K229" s="16"/>
      <c r="L229" s="20">
        <v>104.92664000000001</v>
      </c>
      <c r="M229" s="21">
        <v>110.879209</v>
      </c>
      <c r="N229" s="56">
        <v>100.89100000000001</v>
      </c>
      <c r="O229" s="22"/>
      <c r="P229" s="22"/>
      <c r="Q229" s="22"/>
      <c r="R229" s="22"/>
      <c r="S229" s="22"/>
      <c r="T229" s="22"/>
      <c r="U229" s="22"/>
      <c r="V229" s="22"/>
      <c r="W229" s="22"/>
      <c r="X229" s="22"/>
      <c r="Y229" s="22"/>
      <c r="Z229" s="22"/>
      <c r="AA229" s="23">
        <f t="shared" si="13"/>
        <v>3</v>
      </c>
      <c r="AB229" s="24">
        <f t="shared" si="14"/>
        <v>105.57000000000001</v>
      </c>
      <c r="AC229" s="24">
        <f t="shared" si="15"/>
        <v>105.57000000000001</v>
      </c>
      <c r="AD229" s="25">
        <f t="shared" si="16"/>
        <v>4.7595613589936292</v>
      </c>
    </row>
    <row r="230" spans="1:30" ht="25.5">
      <c r="A230" s="13">
        <v>213</v>
      </c>
      <c r="B230" s="14" t="s">
        <v>487</v>
      </c>
      <c r="C230" s="15" t="s">
        <v>488</v>
      </c>
      <c r="D230" s="57" t="s">
        <v>63</v>
      </c>
      <c r="E230" s="16">
        <v>1</v>
      </c>
      <c r="F230" s="17"/>
      <c r="G230" s="16"/>
      <c r="H230" s="18"/>
      <c r="I230" s="18"/>
      <c r="J230" s="19">
        <v>1.0379</v>
      </c>
      <c r="K230" s="16"/>
      <c r="L230" s="20">
        <v>2471.2350000000001</v>
      </c>
      <c r="M230" s="21">
        <v>2611.4300625000001</v>
      </c>
      <c r="N230" s="56">
        <v>2376.1875</v>
      </c>
      <c r="O230" s="22"/>
      <c r="P230" s="22"/>
      <c r="Q230" s="22"/>
      <c r="R230" s="22"/>
      <c r="S230" s="22"/>
      <c r="T230" s="22"/>
      <c r="U230" s="22"/>
      <c r="V230" s="22"/>
      <c r="W230" s="22"/>
      <c r="X230" s="22"/>
      <c r="Y230" s="22"/>
      <c r="Z230" s="22"/>
      <c r="AA230" s="23">
        <f t="shared" si="13"/>
        <v>3</v>
      </c>
      <c r="AB230" s="24">
        <f t="shared" si="14"/>
        <v>2486.29</v>
      </c>
      <c r="AC230" s="24">
        <f t="shared" si="15"/>
        <v>2486.29</v>
      </c>
      <c r="AD230" s="25">
        <f t="shared" si="16"/>
        <v>4.7597478747714117</v>
      </c>
    </row>
    <row r="231" spans="1:30" ht="25.5">
      <c r="A231" s="13">
        <v>214</v>
      </c>
      <c r="B231" s="14" t="s">
        <v>489</v>
      </c>
      <c r="C231" s="15" t="s">
        <v>490</v>
      </c>
      <c r="D231" s="57" t="s">
        <v>63</v>
      </c>
      <c r="E231" s="16">
        <v>1</v>
      </c>
      <c r="F231" s="17"/>
      <c r="G231" s="16"/>
      <c r="H231" s="18"/>
      <c r="I231" s="18"/>
      <c r="J231" s="19">
        <v>1.0379</v>
      </c>
      <c r="K231" s="16"/>
      <c r="L231" s="20">
        <v>2542.8649999999998</v>
      </c>
      <c r="M231" s="21">
        <v>2687.1236875</v>
      </c>
      <c r="N231" s="56">
        <v>2445.0625</v>
      </c>
      <c r="O231" s="22"/>
      <c r="P231" s="22"/>
      <c r="Q231" s="22"/>
      <c r="R231" s="22"/>
      <c r="S231" s="22"/>
      <c r="T231" s="22"/>
      <c r="U231" s="22"/>
      <c r="V231" s="22"/>
      <c r="W231" s="22"/>
      <c r="X231" s="22"/>
      <c r="Y231" s="22"/>
      <c r="Z231" s="22"/>
      <c r="AA231" s="23">
        <f t="shared" si="13"/>
        <v>3</v>
      </c>
      <c r="AB231" s="24">
        <f t="shared" si="14"/>
        <v>2558.36</v>
      </c>
      <c r="AC231" s="24">
        <f t="shared" si="15"/>
        <v>2558.36</v>
      </c>
      <c r="AD231" s="25">
        <f t="shared" si="16"/>
        <v>4.7597411339440052</v>
      </c>
    </row>
    <row r="232" spans="1:30">
      <c r="A232" s="13">
        <v>215</v>
      </c>
      <c r="B232" s="14" t="s">
        <v>491</v>
      </c>
      <c r="C232" s="15" t="s">
        <v>492</v>
      </c>
      <c r="D232" s="57" t="s">
        <v>63</v>
      </c>
      <c r="E232" s="16">
        <v>1</v>
      </c>
      <c r="F232" s="17"/>
      <c r="G232" s="16"/>
      <c r="H232" s="18"/>
      <c r="I232" s="18"/>
      <c r="J232" s="19">
        <v>1.0379</v>
      </c>
      <c r="K232" s="16"/>
      <c r="L232" s="20">
        <v>112.46664</v>
      </c>
      <c r="M232" s="21">
        <v>118.846959</v>
      </c>
      <c r="N232" s="56">
        <v>108.14100000000001</v>
      </c>
      <c r="O232" s="22"/>
      <c r="P232" s="22"/>
      <c r="Q232" s="22"/>
      <c r="R232" s="22"/>
      <c r="S232" s="22"/>
      <c r="T232" s="22"/>
      <c r="U232" s="22"/>
      <c r="V232" s="22"/>
      <c r="W232" s="22"/>
      <c r="X232" s="22"/>
      <c r="Y232" s="22"/>
      <c r="Z232" s="22"/>
      <c r="AA232" s="23">
        <f t="shared" si="13"/>
        <v>3</v>
      </c>
      <c r="AB232" s="24">
        <f t="shared" si="14"/>
        <v>113.16</v>
      </c>
      <c r="AC232" s="24">
        <f t="shared" si="15"/>
        <v>113.16</v>
      </c>
      <c r="AD232" s="25">
        <f t="shared" si="16"/>
        <v>4.7594028615526893</v>
      </c>
    </row>
    <row r="233" spans="1:30">
      <c r="A233" s="13">
        <v>216</v>
      </c>
      <c r="B233" s="14" t="s">
        <v>493</v>
      </c>
      <c r="C233" s="15" t="s">
        <v>494</v>
      </c>
      <c r="D233" s="57" t="s">
        <v>63</v>
      </c>
      <c r="E233" s="16">
        <v>1</v>
      </c>
      <c r="F233" s="17"/>
      <c r="G233" s="16"/>
      <c r="H233" s="18"/>
      <c r="I233" s="18"/>
      <c r="J233" s="19">
        <v>1.0379</v>
      </c>
      <c r="K233" s="16"/>
      <c r="L233" s="20">
        <v>97.38664</v>
      </c>
      <c r="M233" s="21">
        <v>102.91145899999999</v>
      </c>
      <c r="N233" s="56">
        <v>93.641000000000005</v>
      </c>
      <c r="O233" s="22"/>
      <c r="P233" s="22"/>
      <c r="Q233" s="22"/>
      <c r="R233" s="22"/>
      <c r="S233" s="22"/>
      <c r="T233" s="22"/>
      <c r="U233" s="22"/>
      <c r="V233" s="22"/>
      <c r="W233" s="22"/>
      <c r="X233" s="22"/>
      <c r="Y233" s="22"/>
      <c r="Z233" s="22"/>
      <c r="AA233" s="23">
        <f t="shared" si="13"/>
        <v>3</v>
      </c>
      <c r="AB233" s="24">
        <f t="shared" si="14"/>
        <v>97.98</v>
      </c>
      <c r="AC233" s="24">
        <f t="shared" si="15"/>
        <v>97.98</v>
      </c>
      <c r="AD233" s="25">
        <f t="shared" si="16"/>
        <v>4.7597444123762083</v>
      </c>
    </row>
    <row r="234" spans="1:30">
      <c r="A234" s="13">
        <v>217</v>
      </c>
      <c r="B234" s="14" t="s">
        <v>495</v>
      </c>
      <c r="C234" s="15" t="s">
        <v>496</v>
      </c>
      <c r="D234" s="57" t="s">
        <v>63</v>
      </c>
      <c r="E234" s="16">
        <v>1</v>
      </c>
      <c r="F234" s="17"/>
      <c r="G234" s="16"/>
      <c r="H234" s="18"/>
      <c r="I234" s="18"/>
      <c r="J234" s="19">
        <v>1.0379</v>
      </c>
      <c r="K234" s="16"/>
      <c r="L234" s="20">
        <v>97.38664</v>
      </c>
      <c r="M234" s="21">
        <v>102.91145899999999</v>
      </c>
      <c r="N234" s="56">
        <v>93.641000000000005</v>
      </c>
      <c r="O234" s="22"/>
      <c r="P234" s="22"/>
      <c r="Q234" s="22"/>
      <c r="R234" s="22"/>
      <c r="S234" s="22"/>
      <c r="T234" s="22"/>
      <c r="U234" s="22"/>
      <c r="V234" s="22"/>
      <c r="W234" s="22"/>
      <c r="X234" s="22"/>
      <c r="Y234" s="22"/>
      <c r="Z234" s="22"/>
      <c r="AA234" s="23">
        <f t="shared" si="13"/>
        <v>3</v>
      </c>
      <c r="AB234" s="24">
        <f t="shared" si="14"/>
        <v>97.98</v>
      </c>
      <c r="AC234" s="24">
        <f t="shared" si="15"/>
        <v>97.98</v>
      </c>
      <c r="AD234" s="25">
        <f t="shared" si="16"/>
        <v>4.7597444123762083</v>
      </c>
    </row>
    <row r="235" spans="1:30">
      <c r="A235" s="13">
        <v>218</v>
      </c>
      <c r="B235" s="14" t="s">
        <v>497</v>
      </c>
      <c r="C235" s="15" t="s">
        <v>498</v>
      </c>
      <c r="D235" s="57" t="s">
        <v>63</v>
      </c>
      <c r="E235" s="16">
        <v>1</v>
      </c>
      <c r="F235" s="17"/>
      <c r="G235" s="16"/>
      <c r="H235" s="18"/>
      <c r="I235" s="18"/>
      <c r="J235" s="19">
        <v>1.0379</v>
      </c>
      <c r="K235" s="16"/>
      <c r="L235" s="20">
        <v>97.38664</v>
      </c>
      <c r="M235" s="21">
        <v>102.91145899999999</v>
      </c>
      <c r="N235" s="56">
        <v>93.641000000000005</v>
      </c>
      <c r="O235" s="22"/>
      <c r="P235" s="22"/>
      <c r="Q235" s="22"/>
      <c r="R235" s="22"/>
      <c r="S235" s="22"/>
      <c r="T235" s="22"/>
      <c r="U235" s="22"/>
      <c r="V235" s="22"/>
      <c r="W235" s="22"/>
      <c r="X235" s="22"/>
      <c r="Y235" s="22"/>
      <c r="Z235" s="22"/>
      <c r="AA235" s="23">
        <f t="shared" si="13"/>
        <v>3</v>
      </c>
      <c r="AB235" s="24">
        <f t="shared" si="14"/>
        <v>97.98</v>
      </c>
      <c r="AC235" s="24">
        <f t="shared" si="15"/>
        <v>97.98</v>
      </c>
      <c r="AD235" s="25">
        <f t="shared" si="16"/>
        <v>4.7597444123762083</v>
      </c>
    </row>
    <row r="236" spans="1:30" ht="25.5">
      <c r="A236" s="13">
        <v>219</v>
      </c>
      <c r="B236" s="14" t="s">
        <v>499</v>
      </c>
      <c r="C236" s="15" t="s">
        <v>500</v>
      </c>
      <c r="D236" s="57" t="s">
        <v>63</v>
      </c>
      <c r="E236" s="16">
        <v>1</v>
      </c>
      <c r="F236" s="17"/>
      <c r="G236" s="16"/>
      <c r="H236" s="18"/>
      <c r="I236" s="18"/>
      <c r="J236" s="19">
        <v>1.0379</v>
      </c>
      <c r="K236" s="16"/>
      <c r="L236" s="20">
        <v>1646.85664</v>
      </c>
      <c r="M236" s="21">
        <v>1740.2840839999999</v>
      </c>
      <c r="N236" s="56">
        <v>1583.5160000000001</v>
      </c>
      <c r="O236" s="22"/>
      <c r="P236" s="22"/>
      <c r="Q236" s="22"/>
      <c r="R236" s="22"/>
      <c r="S236" s="22"/>
      <c r="T236" s="22"/>
      <c r="U236" s="22"/>
      <c r="V236" s="22"/>
      <c r="W236" s="22"/>
      <c r="X236" s="22"/>
      <c r="Y236" s="22"/>
      <c r="Z236" s="22"/>
      <c r="AA236" s="23">
        <f t="shared" si="13"/>
        <v>3</v>
      </c>
      <c r="AB236" s="24">
        <f t="shared" si="14"/>
        <v>1656.89</v>
      </c>
      <c r="AC236" s="24">
        <f t="shared" si="15"/>
        <v>1656.89</v>
      </c>
      <c r="AD236" s="25">
        <f t="shared" si="16"/>
        <v>4.759746289549029</v>
      </c>
    </row>
    <row r="237" spans="1:30">
      <c r="A237" s="13">
        <v>220</v>
      </c>
      <c r="B237" s="14" t="s">
        <v>501</v>
      </c>
      <c r="C237" s="15" t="s">
        <v>502</v>
      </c>
      <c r="D237" s="57" t="s">
        <v>63</v>
      </c>
      <c r="E237" s="16">
        <v>1</v>
      </c>
      <c r="F237" s="17"/>
      <c r="G237" s="16"/>
      <c r="H237" s="18"/>
      <c r="I237" s="18"/>
      <c r="J237" s="19">
        <v>1.0379</v>
      </c>
      <c r="K237" s="16"/>
      <c r="L237" s="20">
        <v>412.18164000000002</v>
      </c>
      <c r="M237" s="21">
        <v>435.5650215</v>
      </c>
      <c r="N237" s="56">
        <v>396.32850000000002</v>
      </c>
      <c r="O237" s="22"/>
      <c r="P237" s="22"/>
      <c r="Q237" s="22"/>
      <c r="R237" s="22"/>
      <c r="S237" s="22"/>
      <c r="T237" s="22"/>
      <c r="U237" s="22"/>
      <c r="V237" s="22"/>
      <c r="W237" s="22"/>
      <c r="X237" s="22"/>
      <c r="Y237" s="22"/>
      <c r="Z237" s="22"/>
      <c r="AA237" s="23">
        <f t="shared" si="13"/>
        <v>3</v>
      </c>
      <c r="AB237" s="24">
        <f t="shared" si="14"/>
        <v>414.7</v>
      </c>
      <c r="AC237" s="24">
        <f t="shared" si="15"/>
        <v>414.7</v>
      </c>
      <c r="AD237" s="25">
        <f t="shared" si="16"/>
        <v>4.7596639734787498</v>
      </c>
    </row>
    <row r="238" spans="1:30" ht="25.5">
      <c r="A238" s="13">
        <v>221</v>
      </c>
      <c r="B238" s="14" t="s">
        <v>503</v>
      </c>
      <c r="C238" s="15" t="s">
        <v>504</v>
      </c>
      <c r="D238" s="57" t="s">
        <v>63</v>
      </c>
      <c r="E238" s="16">
        <v>1</v>
      </c>
      <c r="F238" s="17"/>
      <c r="G238" s="16"/>
      <c r="H238" s="18"/>
      <c r="I238" s="18"/>
      <c r="J238" s="19">
        <v>1.0379</v>
      </c>
      <c r="K238" s="16"/>
      <c r="L238" s="20">
        <v>434.30399999999997</v>
      </c>
      <c r="M238" s="21">
        <v>458.94240000000002</v>
      </c>
      <c r="N238" s="56">
        <v>417.6</v>
      </c>
      <c r="O238" s="22"/>
      <c r="P238" s="22"/>
      <c r="Q238" s="22"/>
      <c r="R238" s="22"/>
      <c r="S238" s="22"/>
      <c r="T238" s="22"/>
      <c r="U238" s="22"/>
      <c r="V238" s="22"/>
      <c r="W238" s="22"/>
      <c r="X238" s="22"/>
      <c r="Y238" s="22"/>
      <c r="Z238" s="22"/>
      <c r="AA238" s="23">
        <f t="shared" si="13"/>
        <v>3</v>
      </c>
      <c r="AB238" s="24">
        <f t="shared" si="14"/>
        <v>436.95</v>
      </c>
      <c r="AC238" s="24">
        <f t="shared" si="15"/>
        <v>436.95</v>
      </c>
      <c r="AD238" s="25">
        <f t="shared" si="16"/>
        <v>4.7597459304620644</v>
      </c>
    </row>
    <row r="239" spans="1:30">
      <c r="A239" s="13">
        <v>222</v>
      </c>
      <c r="B239" s="14" t="s">
        <v>505</v>
      </c>
      <c r="C239" s="15" t="s">
        <v>506</v>
      </c>
      <c r="D239" s="57" t="s">
        <v>63</v>
      </c>
      <c r="E239" s="16">
        <v>1</v>
      </c>
      <c r="F239" s="17"/>
      <c r="G239" s="16"/>
      <c r="H239" s="18"/>
      <c r="I239" s="18"/>
      <c r="J239" s="19">
        <v>1.0379</v>
      </c>
      <c r="K239" s="16"/>
      <c r="L239" s="20">
        <v>501.41</v>
      </c>
      <c r="M239" s="21">
        <v>529.85537499999998</v>
      </c>
      <c r="N239" s="56">
        <v>482.125</v>
      </c>
      <c r="O239" s="22"/>
      <c r="P239" s="22"/>
      <c r="Q239" s="22"/>
      <c r="R239" s="22"/>
      <c r="S239" s="22"/>
      <c r="T239" s="22"/>
      <c r="U239" s="22"/>
      <c r="V239" s="22"/>
      <c r="W239" s="22"/>
      <c r="X239" s="22"/>
      <c r="Y239" s="22"/>
      <c r="Z239" s="22"/>
      <c r="AA239" s="23">
        <f t="shared" si="13"/>
        <v>3</v>
      </c>
      <c r="AB239" s="24">
        <f t="shared" si="14"/>
        <v>504.47</v>
      </c>
      <c r="AC239" s="24">
        <f t="shared" si="15"/>
        <v>504.47</v>
      </c>
      <c r="AD239" s="25">
        <f t="shared" si="16"/>
        <v>4.7596972805126887</v>
      </c>
    </row>
    <row r="240" spans="1:30">
      <c r="A240" s="13">
        <v>223</v>
      </c>
      <c r="B240" s="14" t="s">
        <v>507</v>
      </c>
      <c r="C240" s="15" t="s">
        <v>508</v>
      </c>
      <c r="D240" s="57" t="s">
        <v>63</v>
      </c>
      <c r="E240" s="16">
        <v>1</v>
      </c>
      <c r="F240" s="17"/>
      <c r="G240" s="16"/>
      <c r="H240" s="18"/>
      <c r="I240" s="18"/>
      <c r="J240" s="19">
        <v>1.0379</v>
      </c>
      <c r="K240" s="16"/>
      <c r="L240" s="20">
        <v>874.64</v>
      </c>
      <c r="M240" s="21">
        <v>924.25900000000001</v>
      </c>
      <c r="N240" s="56">
        <v>841</v>
      </c>
      <c r="O240" s="22"/>
      <c r="P240" s="22"/>
      <c r="Q240" s="22"/>
      <c r="R240" s="22"/>
      <c r="S240" s="22"/>
      <c r="T240" s="22"/>
      <c r="U240" s="22"/>
      <c r="V240" s="22"/>
      <c r="W240" s="22"/>
      <c r="X240" s="22"/>
      <c r="Y240" s="22"/>
      <c r="Z240" s="22"/>
      <c r="AA240" s="23">
        <f t="shared" si="13"/>
        <v>3</v>
      </c>
      <c r="AB240" s="24">
        <f t="shared" si="14"/>
        <v>879.97</v>
      </c>
      <c r="AC240" s="24">
        <f t="shared" si="15"/>
        <v>879.97</v>
      </c>
      <c r="AD240" s="25">
        <f t="shared" si="16"/>
        <v>4.7597391692289577</v>
      </c>
    </row>
    <row r="241" spans="1:30" ht="25.5">
      <c r="A241" s="13">
        <v>224</v>
      </c>
      <c r="B241" s="14" t="s">
        <v>509</v>
      </c>
      <c r="C241" s="15" t="s">
        <v>510</v>
      </c>
      <c r="D241" s="57" t="s">
        <v>63</v>
      </c>
      <c r="E241" s="16">
        <v>1</v>
      </c>
      <c r="F241" s="17"/>
      <c r="G241" s="16"/>
      <c r="H241" s="18"/>
      <c r="I241" s="18"/>
      <c r="J241" s="19">
        <v>1.0379</v>
      </c>
      <c r="K241" s="16"/>
      <c r="L241" s="20">
        <v>671.06</v>
      </c>
      <c r="M241" s="21">
        <v>709.12974999999994</v>
      </c>
      <c r="N241" s="56">
        <v>645.25</v>
      </c>
      <c r="O241" s="22"/>
      <c r="P241" s="22"/>
      <c r="Q241" s="22"/>
      <c r="R241" s="22"/>
      <c r="S241" s="22"/>
      <c r="T241" s="22"/>
      <c r="U241" s="22"/>
      <c r="V241" s="22"/>
      <c r="W241" s="22"/>
      <c r="X241" s="22"/>
      <c r="Y241" s="22"/>
      <c r="Z241" s="22"/>
      <c r="AA241" s="23">
        <f t="shared" si="13"/>
        <v>3</v>
      </c>
      <c r="AB241" s="24">
        <f t="shared" si="14"/>
        <v>675.15</v>
      </c>
      <c r="AC241" s="24">
        <f t="shared" si="15"/>
        <v>675.15</v>
      </c>
      <c r="AD241" s="25">
        <f t="shared" si="16"/>
        <v>4.7597349149790773</v>
      </c>
    </row>
    <row r="242" spans="1:30">
      <c r="A242" s="13">
        <v>225</v>
      </c>
      <c r="B242" s="14" t="s">
        <v>511</v>
      </c>
      <c r="C242" s="15" t="s">
        <v>512</v>
      </c>
      <c r="D242" s="57" t="s">
        <v>63</v>
      </c>
      <c r="E242" s="16">
        <v>1</v>
      </c>
      <c r="F242" s="17"/>
      <c r="G242" s="16"/>
      <c r="H242" s="18"/>
      <c r="I242" s="18"/>
      <c r="J242" s="19">
        <v>1.0379</v>
      </c>
      <c r="K242" s="16"/>
      <c r="L242" s="20">
        <v>312.91000000000003</v>
      </c>
      <c r="M242" s="21">
        <v>330.66162500000002</v>
      </c>
      <c r="N242" s="56">
        <v>300.875</v>
      </c>
      <c r="O242" s="22"/>
      <c r="P242" s="22"/>
      <c r="Q242" s="22"/>
      <c r="R242" s="22"/>
      <c r="S242" s="22"/>
      <c r="T242" s="22"/>
      <c r="U242" s="22"/>
      <c r="V242" s="22"/>
      <c r="W242" s="22"/>
      <c r="X242" s="22"/>
      <c r="Y242" s="22"/>
      <c r="Z242" s="22"/>
      <c r="AA242" s="23">
        <f t="shared" si="13"/>
        <v>3</v>
      </c>
      <c r="AB242" s="24">
        <f t="shared" si="14"/>
        <v>314.82</v>
      </c>
      <c r="AC242" s="24">
        <f t="shared" si="15"/>
        <v>314.82</v>
      </c>
      <c r="AD242" s="25">
        <f t="shared" si="16"/>
        <v>4.7596915967571203</v>
      </c>
    </row>
    <row r="243" spans="1:30">
      <c r="A243" s="13">
        <v>226</v>
      </c>
      <c r="B243" s="14" t="s">
        <v>513</v>
      </c>
      <c r="C243" s="15" t="s">
        <v>514</v>
      </c>
      <c r="D243" s="57" t="s">
        <v>63</v>
      </c>
      <c r="E243" s="16">
        <v>1</v>
      </c>
      <c r="F243" s="17"/>
      <c r="G243" s="16"/>
      <c r="H243" s="18"/>
      <c r="I243" s="18"/>
      <c r="J243" s="19">
        <v>1.0379</v>
      </c>
      <c r="K243" s="16"/>
      <c r="L243" s="20">
        <v>110.084</v>
      </c>
      <c r="M243" s="21">
        <v>116.32915</v>
      </c>
      <c r="N243" s="56">
        <v>105.85</v>
      </c>
      <c r="O243" s="22"/>
      <c r="P243" s="22"/>
      <c r="Q243" s="22"/>
      <c r="R243" s="22"/>
      <c r="S243" s="22"/>
      <c r="T243" s="22"/>
      <c r="U243" s="22"/>
      <c r="V243" s="22"/>
      <c r="W243" s="22"/>
      <c r="X243" s="22"/>
      <c r="Y243" s="22"/>
      <c r="Z243" s="22"/>
      <c r="AA243" s="23">
        <f t="shared" si="13"/>
        <v>3</v>
      </c>
      <c r="AB243" s="24">
        <f t="shared" si="14"/>
        <v>110.76</v>
      </c>
      <c r="AC243" s="24">
        <f t="shared" si="15"/>
        <v>110.76</v>
      </c>
      <c r="AD243" s="25">
        <f t="shared" si="16"/>
        <v>4.7595176336919218</v>
      </c>
    </row>
    <row r="244" spans="1:30" ht="25.5">
      <c r="A244" s="13">
        <v>227</v>
      </c>
      <c r="B244" s="14" t="s">
        <v>515</v>
      </c>
      <c r="C244" s="15" t="s">
        <v>516</v>
      </c>
      <c r="D244" s="57" t="s">
        <v>63</v>
      </c>
      <c r="E244" s="16">
        <v>1</v>
      </c>
      <c r="F244" s="17"/>
      <c r="G244" s="16"/>
      <c r="H244" s="18"/>
      <c r="I244" s="18"/>
      <c r="J244" s="19">
        <v>1.0379</v>
      </c>
      <c r="K244" s="16"/>
      <c r="L244" s="20">
        <v>1436.37</v>
      </c>
      <c r="M244" s="21">
        <v>1517.8563750000001</v>
      </c>
      <c r="N244" s="56">
        <v>1381.125</v>
      </c>
      <c r="O244" s="22"/>
      <c r="P244" s="22"/>
      <c r="Q244" s="22"/>
      <c r="R244" s="22"/>
      <c r="S244" s="22"/>
      <c r="T244" s="22"/>
      <c r="U244" s="22"/>
      <c r="V244" s="22"/>
      <c r="W244" s="22"/>
      <c r="X244" s="22"/>
      <c r="Y244" s="22"/>
      <c r="Z244" s="22"/>
      <c r="AA244" s="23">
        <f t="shared" si="13"/>
        <v>3</v>
      </c>
      <c r="AB244" s="24">
        <f t="shared" si="14"/>
        <v>1445.1200000000001</v>
      </c>
      <c r="AC244" s="24">
        <f t="shared" si="15"/>
        <v>1445.1200000000001</v>
      </c>
      <c r="AD244" s="25">
        <f t="shared" si="16"/>
        <v>4.7597495329114823</v>
      </c>
    </row>
    <row r="245" spans="1:30">
      <c r="A245" s="13">
        <v>228</v>
      </c>
      <c r="B245" s="14" t="s">
        <v>517</v>
      </c>
      <c r="C245" s="15" t="s">
        <v>518</v>
      </c>
      <c r="D245" s="57" t="s">
        <v>63</v>
      </c>
      <c r="E245" s="16">
        <v>1</v>
      </c>
      <c r="F245" s="17"/>
      <c r="G245" s="16"/>
      <c r="H245" s="18"/>
      <c r="I245" s="18"/>
      <c r="J245" s="19">
        <v>1.0379</v>
      </c>
      <c r="K245" s="16"/>
      <c r="L245" s="20">
        <v>241.28</v>
      </c>
      <c r="M245" s="21">
        <v>254.96799999999999</v>
      </c>
      <c r="N245" s="56">
        <v>232</v>
      </c>
      <c r="O245" s="22"/>
      <c r="P245" s="22"/>
      <c r="Q245" s="22"/>
      <c r="R245" s="22"/>
      <c r="S245" s="22"/>
      <c r="T245" s="22"/>
      <c r="U245" s="22"/>
      <c r="V245" s="22"/>
      <c r="W245" s="22"/>
      <c r="X245" s="22"/>
      <c r="Y245" s="22"/>
      <c r="Z245" s="22"/>
      <c r="AA245" s="23">
        <f t="shared" si="13"/>
        <v>3</v>
      </c>
      <c r="AB245" s="24">
        <f t="shared" si="14"/>
        <v>242.75</v>
      </c>
      <c r="AC245" s="24">
        <f t="shared" si="15"/>
        <v>242.75</v>
      </c>
      <c r="AD245" s="25">
        <f t="shared" si="16"/>
        <v>4.75974593046167</v>
      </c>
    </row>
    <row r="246" spans="1:30" ht="25.5">
      <c r="A246" s="13">
        <v>229</v>
      </c>
      <c r="B246" s="14" t="s">
        <v>519</v>
      </c>
      <c r="C246" s="15" t="s">
        <v>520</v>
      </c>
      <c r="D246" s="57" t="s">
        <v>63</v>
      </c>
      <c r="E246" s="16">
        <v>1</v>
      </c>
      <c r="F246" s="17"/>
      <c r="G246" s="16"/>
      <c r="H246" s="18"/>
      <c r="I246" s="18"/>
      <c r="J246" s="19">
        <v>1.0379</v>
      </c>
      <c r="K246" s="16"/>
      <c r="L246" s="20">
        <v>2265.77</v>
      </c>
      <c r="M246" s="21">
        <v>2394.3088750000002</v>
      </c>
      <c r="N246" s="56">
        <v>2178.625</v>
      </c>
      <c r="O246" s="22"/>
      <c r="P246" s="22"/>
      <c r="Q246" s="22"/>
      <c r="R246" s="22"/>
      <c r="S246" s="22"/>
      <c r="T246" s="22"/>
      <c r="U246" s="22"/>
      <c r="V246" s="22"/>
      <c r="W246" s="22"/>
      <c r="X246" s="22"/>
      <c r="Y246" s="22"/>
      <c r="Z246" s="22"/>
      <c r="AA246" s="23">
        <f t="shared" si="13"/>
        <v>3</v>
      </c>
      <c r="AB246" s="24">
        <f t="shared" si="14"/>
        <v>2279.5700000000002</v>
      </c>
      <c r="AC246" s="24">
        <f t="shared" si="15"/>
        <v>2279.5700000000002</v>
      </c>
      <c r="AD246" s="25">
        <f t="shared" si="16"/>
        <v>4.759754739218848</v>
      </c>
    </row>
    <row r="247" spans="1:30">
      <c r="A247" s="13">
        <v>230</v>
      </c>
      <c r="B247" s="14" t="s">
        <v>521</v>
      </c>
      <c r="C247" s="15" t="s">
        <v>522</v>
      </c>
      <c r="D247" s="57" t="s">
        <v>63</v>
      </c>
      <c r="E247" s="16">
        <v>1</v>
      </c>
      <c r="F247" s="17"/>
      <c r="G247" s="16"/>
      <c r="H247" s="18"/>
      <c r="I247" s="18"/>
      <c r="J247" s="19">
        <v>1.0379</v>
      </c>
      <c r="K247" s="16"/>
      <c r="L247" s="20">
        <v>257.61164000000002</v>
      </c>
      <c r="M247" s="21">
        <v>272.22614650000003</v>
      </c>
      <c r="N247" s="56">
        <v>247.70349999999999</v>
      </c>
      <c r="O247" s="22"/>
      <c r="P247" s="22"/>
      <c r="Q247" s="22"/>
      <c r="R247" s="22"/>
      <c r="S247" s="22"/>
      <c r="T247" s="22"/>
      <c r="U247" s="22"/>
      <c r="V247" s="22"/>
      <c r="W247" s="22"/>
      <c r="X247" s="22"/>
      <c r="Y247" s="22"/>
      <c r="Z247" s="22"/>
      <c r="AA247" s="23">
        <f t="shared" si="13"/>
        <v>3</v>
      </c>
      <c r="AB247" s="24">
        <f t="shared" si="14"/>
        <v>259.19</v>
      </c>
      <c r="AC247" s="24">
        <f t="shared" si="15"/>
        <v>259.19</v>
      </c>
      <c r="AD247" s="25">
        <f t="shared" si="16"/>
        <v>4.7595832375573908</v>
      </c>
    </row>
    <row r="248" spans="1:30" ht="25.5">
      <c r="A248" s="13">
        <v>231</v>
      </c>
      <c r="B248" s="14" t="s">
        <v>523</v>
      </c>
      <c r="C248" s="15" t="s">
        <v>524</v>
      </c>
      <c r="D248" s="57" t="s">
        <v>63</v>
      </c>
      <c r="E248" s="16">
        <v>1</v>
      </c>
      <c r="F248" s="17"/>
      <c r="G248" s="16"/>
      <c r="H248" s="18"/>
      <c r="I248" s="18"/>
      <c r="J248" s="19">
        <v>1.0379</v>
      </c>
      <c r="K248" s="16"/>
      <c r="L248" s="20">
        <v>1885</v>
      </c>
      <c r="M248" s="21">
        <v>1991.9375</v>
      </c>
      <c r="N248" s="56">
        <v>1812.5</v>
      </c>
      <c r="O248" s="22"/>
      <c r="P248" s="22"/>
      <c r="Q248" s="22"/>
      <c r="R248" s="22"/>
      <c r="S248" s="22"/>
      <c r="T248" s="22"/>
      <c r="U248" s="22"/>
      <c r="V248" s="22"/>
      <c r="W248" s="22"/>
      <c r="X248" s="22"/>
      <c r="Y248" s="22"/>
      <c r="Z248" s="22"/>
      <c r="AA248" s="23">
        <f t="shared" si="13"/>
        <v>3</v>
      </c>
      <c r="AB248" s="24">
        <f t="shared" si="14"/>
        <v>1896.48</v>
      </c>
      <c r="AC248" s="24">
        <f t="shared" si="15"/>
        <v>1896.48</v>
      </c>
      <c r="AD248" s="25">
        <f t="shared" si="16"/>
        <v>4.7597569107455469</v>
      </c>
    </row>
    <row r="249" spans="1:30">
      <c r="A249" s="13">
        <v>232</v>
      </c>
      <c r="B249" s="14" t="s">
        <v>525</v>
      </c>
      <c r="C249" s="15" t="s">
        <v>526</v>
      </c>
      <c r="D249" s="57" t="s">
        <v>63</v>
      </c>
      <c r="E249" s="16">
        <v>1</v>
      </c>
      <c r="F249" s="17"/>
      <c r="G249" s="16"/>
      <c r="H249" s="18"/>
      <c r="I249" s="18"/>
      <c r="J249" s="19">
        <v>1.0379</v>
      </c>
      <c r="K249" s="16"/>
      <c r="L249" s="20">
        <v>575.55835999999999</v>
      </c>
      <c r="M249" s="21">
        <v>608.21022849999997</v>
      </c>
      <c r="N249" s="56">
        <v>553.42150000000004</v>
      </c>
      <c r="O249" s="22"/>
      <c r="P249" s="22"/>
      <c r="Q249" s="22"/>
      <c r="R249" s="22"/>
      <c r="S249" s="22"/>
      <c r="T249" s="22"/>
      <c r="U249" s="22"/>
      <c r="V249" s="22"/>
      <c r="W249" s="22"/>
      <c r="X249" s="22"/>
      <c r="Y249" s="22"/>
      <c r="Z249" s="22"/>
      <c r="AA249" s="23">
        <f t="shared" si="13"/>
        <v>3</v>
      </c>
      <c r="AB249" s="24">
        <f t="shared" si="14"/>
        <v>579.07000000000005</v>
      </c>
      <c r="AC249" s="24">
        <f t="shared" si="15"/>
        <v>579.07000000000005</v>
      </c>
      <c r="AD249" s="25">
        <f t="shared" si="16"/>
        <v>4.7597044469752836</v>
      </c>
    </row>
    <row r="250" spans="1:30" ht="25.5">
      <c r="A250" s="13">
        <v>233</v>
      </c>
      <c r="B250" s="14" t="s">
        <v>527</v>
      </c>
      <c r="C250" s="15" t="s">
        <v>528</v>
      </c>
      <c r="D250" s="57" t="s">
        <v>63</v>
      </c>
      <c r="E250" s="16">
        <v>1</v>
      </c>
      <c r="F250" s="17"/>
      <c r="G250" s="16"/>
      <c r="H250" s="18"/>
      <c r="I250" s="18"/>
      <c r="J250" s="19">
        <v>1.0379</v>
      </c>
      <c r="K250" s="16"/>
      <c r="L250" s="20">
        <v>599.42999999999995</v>
      </c>
      <c r="M250" s="21">
        <v>633.43612499999995</v>
      </c>
      <c r="N250" s="56">
        <v>576.375</v>
      </c>
      <c r="O250" s="22"/>
      <c r="P250" s="22"/>
      <c r="Q250" s="22"/>
      <c r="R250" s="22"/>
      <c r="S250" s="22"/>
      <c r="T250" s="22"/>
      <c r="U250" s="22"/>
      <c r="V250" s="22"/>
      <c r="W250" s="22"/>
      <c r="X250" s="22"/>
      <c r="Y250" s="22"/>
      <c r="Z250" s="22"/>
      <c r="AA250" s="23">
        <f t="shared" si="13"/>
        <v>3</v>
      </c>
      <c r="AB250" s="24">
        <f t="shared" si="14"/>
        <v>603.09</v>
      </c>
      <c r="AC250" s="24">
        <f t="shared" si="15"/>
        <v>603.09</v>
      </c>
      <c r="AD250" s="25">
        <f t="shared" si="16"/>
        <v>4.7596830389773084</v>
      </c>
    </row>
    <row r="251" spans="1:30" ht="25.5">
      <c r="A251" s="13">
        <v>234</v>
      </c>
      <c r="B251" s="14" t="s">
        <v>529</v>
      </c>
      <c r="C251" s="15" t="s">
        <v>530</v>
      </c>
      <c r="D251" s="57" t="s">
        <v>63</v>
      </c>
      <c r="E251" s="16">
        <v>1</v>
      </c>
      <c r="F251" s="17"/>
      <c r="G251" s="16"/>
      <c r="H251" s="18"/>
      <c r="I251" s="18"/>
      <c r="J251" s="19">
        <v>1.0379</v>
      </c>
      <c r="K251" s="16"/>
      <c r="L251" s="20">
        <v>803.01</v>
      </c>
      <c r="M251" s="21">
        <v>848.56537500000002</v>
      </c>
      <c r="N251" s="56">
        <v>772.125</v>
      </c>
      <c r="O251" s="22"/>
      <c r="P251" s="22"/>
      <c r="Q251" s="22"/>
      <c r="R251" s="22"/>
      <c r="S251" s="22"/>
      <c r="T251" s="22"/>
      <c r="U251" s="22"/>
      <c r="V251" s="22"/>
      <c r="W251" s="22"/>
      <c r="X251" s="22"/>
      <c r="Y251" s="22"/>
      <c r="Z251" s="22"/>
      <c r="AA251" s="23">
        <f t="shared" si="13"/>
        <v>3</v>
      </c>
      <c r="AB251" s="24">
        <f t="shared" si="14"/>
        <v>807.91</v>
      </c>
      <c r="AC251" s="24">
        <f t="shared" si="15"/>
        <v>807.91</v>
      </c>
      <c r="AD251" s="25">
        <f t="shared" si="16"/>
        <v>4.7597008241945549</v>
      </c>
    </row>
    <row r="252" spans="1:30">
      <c r="A252" s="13">
        <v>235</v>
      </c>
      <c r="B252" s="14" t="s">
        <v>531</v>
      </c>
      <c r="C252" s="15" t="s">
        <v>532</v>
      </c>
      <c r="D252" s="57" t="s">
        <v>63</v>
      </c>
      <c r="E252" s="16">
        <v>1</v>
      </c>
      <c r="F252" s="17"/>
      <c r="G252" s="16"/>
      <c r="H252" s="18"/>
      <c r="I252" s="18"/>
      <c r="J252" s="19">
        <v>1.0379</v>
      </c>
      <c r="K252" s="16"/>
      <c r="L252" s="20">
        <v>543.57849999999996</v>
      </c>
      <c r="M252" s="21">
        <v>443.53277150000002</v>
      </c>
      <c r="N252" s="56">
        <v>403.57850000000002</v>
      </c>
      <c r="O252" s="22"/>
      <c r="P252" s="22"/>
      <c r="Q252" s="22"/>
      <c r="R252" s="22"/>
      <c r="S252" s="22"/>
      <c r="T252" s="22"/>
      <c r="U252" s="22"/>
      <c r="V252" s="22"/>
      <c r="W252" s="22"/>
      <c r="X252" s="22"/>
      <c r="Y252" s="22"/>
      <c r="Z252" s="22"/>
      <c r="AA252" s="23">
        <f t="shared" si="13"/>
        <v>3</v>
      </c>
      <c r="AB252" s="24">
        <f t="shared" si="14"/>
        <v>463.57</v>
      </c>
      <c r="AC252" s="24">
        <f t="shared" si="15"/>
        <v>463.57</v>
      </c>
      <c r="AD252" s="25">
        <f t="shared" si="16"/>
        <v>15.556953958426387</v>
      </c>
    </row>
    <row r="253" spans="1:30" ht="25.5">
      <c r="A253" s="13">
        <v>236</v>
      </c>
      <c r="B253" s="14" t="s">
        <v>533</v>
      </c>
      <c r="C253" s="15" t="s">
        <v>534</v>
      </c>
      <c r="D253" s="57" t="s">
        <v>63</v>
      </c>
      <c r="E253" s="16">
        <v>1</v>
      </c>
      <c r="F253" s="17"/>
      <c r="G253" s="16"/>
      <c r="H253" s="18"/>
      <c r="I253" s="18"/>
      <c r="J253" s="19">
        <v>1.0379</v>
      </c>
      <c r="K253" s="16"/>
      <c r="L253" s="20">
        <v>1109.0785000000001</v>
      </c>
      <c r="M253" s="21">
        <v>1065.0172715000001</v>
      </c>
      <c r="N253" s="56">
        <v>969.07849999999996</v>
      </c>
      <c r="O253" s="22"/>
      <c r="P253" s="22"/>
      <c r="Q253" s="22"/>
      <c r="R253" s="22"/>
      <c r="S253" s="22"/>
      <c r="T253" s="22"/>
      <c r="U253" s="22"/>
      <c r="V253" s="22"/>
      <c r="W253" s="22"/>
      <c r="X253" s="22"/>
      <c r="Y253" s="22"/>
      <c r="Z253" s="22"/>
      <c r="AA253" s="23">
        <f t="shared" si="13"/>
        <v>3</v>
      </c>
      <c r="AB253" s="24">
        <f t="shared" si="14"/>
        <v>1047.73</v>
      </c>
      <c r="AC253" s="24">
        <f t="shared" si="15"/>
        <v>1047.73</v>
      </c>
      <c r="AD253" s="25">
        <f t="shared" si="16"/>
        <v>6.83229740166745</v>
      </c>
    </row>
    <row r="254" spans="1:30">
      <c r="A254" s="13">
        <v>237</v>
      </c>
      <c r="B254" s="14" t="s">
        <v>535</v>
      </c>
      <c r="C254" s="15" t="s">
        <v>536</v>
      </c>
      <c r="D254" s="57" t="s">
        <v>63</v>
      </c>
      <c r="E254" s="16">
        <v>1</v>
      </c>
      <c r="F254" s="17"/>
      <c r="G254" s="16"/>
      <c r="H254" s="18"/>
      <c r="I254" s="18"/>
      <c r="J254" s="19">
        <v>1.0379</v>
      </c>
      <c r="K254" s="16"/>
      <c r="L254" s="20">
        <v>914.3</v>
      </c>
      <c r="M254" s="21">
        <v>850.95569999999998</v>
      </c>
      <c r="N254" s="56">
        <v>774.3</v>
      </c>
      <c r="O254" s="22"/>
      <c r="P254" s="22"/>
      <c r="Q254" s="22"/>
      <c r="R254" s="22"/>
      <c r="S254" s="22"/>
      <c r="T254" s="22"/>
      <c r="U254" s="22"/>
      <c r="V254" s="22"/>
      <c r="W254" s="22"/>
      <c r="X254" s="22"/>
      <c r="Y254" s="22"/>
      <c r="Z254" s="22"/>
      <c r="AA254" s="23">
        <f t="shared" si="13"/>
        <v>3</v>
      </c>
      <c r="AB254" s="24">
        <f t="shared" si="14"/>
        <v>846.52</v>
      </c>
      <c r="AC254" s="24">
        <f t="shared" si="15"/>
        <v>846.52</v>
      </c>
      <c r="AD254" s="25">
        <f t="shared" si="16"/>
        <v>8.2815991238913345</v>
      </c>
    </row>
    <row r="255" spans="1:30" ht="25.5">
      <c r="A255" s="13">
        <v>238</v>
      </c>
      <c r="B255" s="14" t="s">
        <v>537</v>
      </c>
      <c r="C255" s="15" t="s">
        <v>538</v>
      </c>
      <c r="D255" s="57" t="s">
        <v>63</v>
      </c>
      <c r="E255" s="16">
        <v>1</v>
      </c>
      <c r="F255" s="17"/>
      <c r="G255" s="16"/>
      <c r="H255" s="18"/>
      <c r="I255" s="18"/>
      <c r="J255" s="19">
        <v>1.0379</v>
      </c>
      <c r="K255" s="16"/>
      <c r="L255" s="20">
        <v>1354.375</v>
      </c>
      <c r="M255" s="21">
        <v>1334.598125</v>
      </c>
      <c r="N255" s="56">
        <v>1214.375</v>
      </c>
      <c r="O255" s="22"/>
      <c r="P255" s="22"/>
      <c r="Q255" s="22"/>
      <c r="R255" s="22"/>
      <c r="S255" s="22"/>
      <c r="T255" s="22"/>
      <c r="U255" s="22"/>
      <c r="V255" s="22"/>
      <c r="W255" s="22"/>
      <c r="X255" s="22"/>
      <c r="Y255" s="22"/>
      <c r="Z255" s="22"/>
      <c r="AA255" s="23">
        <f t="shared" si="13"/>
        <v>3</v>
      </c>
      <c r="AB255" s="24">
        <f t="shared" si="14"/>
        <v>1301.1200000000001</v>
      </c>
      <c r="AC255" s="24">
        <f t="shared" si="15"/>
        <v>1301.1200000000001</v>
      </c>
      <c r="AD255" s="25">
        <f t="shared" si="16"/>
        <v>5.8232894883068465</v>
      </c>
    </row>
    <row r="256" spans="1:30" ht="25.5">
      <c r="A256" s="13">
        <v>239</v>
      </c>
      <c r="B256" s="14" t="s">
        <v>539</v>
      </c>
      <c r="C256" s="15" t="s">
        <v>540</v>
      </c>
      <c r="D256" s="57" t="s">
        <v>63</v>
      </c>
      <c r="E256" s="16">
        <v>1</v>
      </c>
      <c r="F256" s="17"/>
      <c r="G256" s="16"/>
      <c r="H256" s="18"/>
      <c r="I256" s="18"/>
      <c r="J256" s="19">
        <v>1.0379</v>
      </c>
      <c r="K256" s="16"/>
      <c r="L256" s="20">
        <v>984.625</v>
      </c>
      <c r="M256" s="21">
        <v>928.24287500000003</v>
      </c>
      <c r="N256" s="56">
        <v>844.625</v>
      </c>
      <c r="O256" s="22"/>
      <c r="P256" s="22"/>
      <c r="Q256" s="22"/>
      <c r="R256" s="22"/>
      <c r="S256" s="22"/>
      <c r="T256" s="22"/>
      <c r="U256" s="22"/>
      <c r="V256" s="22"/>
      <c r="W256" s="22"/>
      <c r="X256" s="22"/>
      <c r="Y256" s="22"/>
      <c r="Z256" s="22"/>
      <c r="AA256" s="23">
        <f t="shared" si="13"/>
        <v>3</v>
      </c>
      <c r="AB256" s="24">
        <f t="shared" si="14"/>
        <v>919.17000000000007</v>
      </c>
      <c r="AC256" s="24">
        <f t="shared" si="15"/>
        <v>919.17000000000007</v>
      </c>
      <c r="AD256" s="25">
        <f t="shared" si="16"/>
        <v>7.6634524078736996</v>
      </c>
    </row>
    <row r="257" spans="1:30" ht="25.5">
      <c r="A257" s="13">
        <v>240</v>
      </c>
      <c r="B257" s="14" t="s">
        <v>541</v>
      </c>
      <c r="C257" s="15" t="s">
        <v>542</v>
      </c>
      <c r="D257" s="57" t="s">
        <v>63</v>
      </c>
      <c r="E257" s="16">
        <v>1</v>
      </c>
      <c r="F257" s="17"/>
      <c r="G257" s="16"/>
      <c r="H257" s="18"/>
      <c r="I257" s="18"/>
      <c r="J257" s="19">
        <v>1.0379</v>
      </c>
      <c r="K257" s="16"/>
      <c r="L257" s="20">
        <v>904.875</v>
      </c>
      <c r="M257" s="21">
        <v>840.59762499999999</v>
      </c>
      <c r="N257" s="56">
        <v>764.875</v>
      </c>
      <c r="O257" s="22"/>
      <c r="P257" s="22"/>
      <c r="Q257" s="22"/>
      <c r="R257" s="22"/>
      <c r="S257" s="22"/>
      <c r="T257" s="22"/>
      <c r="U257" s="22"/>
      <c r="V257" s="22"/>
      <c r="W257" s="22"/>
      <c r="X257" s="22"/>
      <c r="Y257" s="22"/>
      <c r="Z257" s="22"/>
      <c r="AA257" s="23">
        <f t="shared" si="13"/>
        <v>3</v>
      </c>
      <c r="AB257" s="24">
        <f t="shared" si="14"/>
        <v>836.79</v>
      </c>
      <c r="AC257" s="24">
        <f t="shared" si="15"/>
        <v>836.79</v>
      </c>
      <c r="AD257" s="25">
        <f t="shared" si="16"/>
        <v>8.3746135936879664</v>
      </c>
    </row>
    <row r="258" spans="1:30">
      <c r="A258" s="13">
        <v>241</v>
      </c>
      <c r="B258" s="14" t="s">
        <v>543</v>
      </c>
      <c r="C258" s="15" t="s">
        <v>544</v>
      </c>
      <c r="D258" s="57" t="s">
        <v>63</v>
      </c>
      <c r="E258" s="16">
        <v>1</v>
      </c>
      <c r="F258" s="17"/>
      <c r="G258" s="16"/>
      <c r="H258" s="18"/>
      <c r="I258" s="18"/>
      <c r="J258" s="19">
        <v>1.0379</v>
      </c>
      <c r="K258" s="16"/>
      <c r="L258" s="20">
        <v>11389.5785</v>
      </c>
      <c r="M258" s="21">
        <v>12363.286771499999</v>
      </c>
      <c r="N258" s="56">
        <v>11249.5785</v>
      </c>
      <c r="O258" s="22"/>
      <c r="P258" s="22"/>
      <c r="Q258" s="22"/>
      <c r="R258" s="22"/>
      <c r="S258" s="22"/>
      <c r="T258" s="22"/>
      <c r="U258" s="22"/>
      <c r="V258" s="22"/>
      <c r="W258" s="22"/>
      <c r="X258" s="22"/>
      <c r="Y258" s="22"/>
      <c r="Z258" s="22"/>
      <c r="AA258" s="23">
        <f t="shared" si="13"/>
        <v>3</v>
      </c>
      <c r="AB258" s="24">
        <f t="shared" si="14"/>
        <v>11667.49</v>
      </c>
      <c r="AC258" s="24">
        <f t="shared" si="15"/>
        <v>11667.49</v>
      </c>
      <c r="AD258" s="25">
        <f t="shared" si="16"/>
        <v>5.1993825700294565</v>
      </c>
    </row>
    <row r="259" spans="1:30">
      <c r="A259" s="13">
        <v>242</v>
      </c>
      <c r="B259" s="14" t="s">
        <v>545</v>
      </c>
      <c r="C259" s="15" t="s">
        <v>546</v>
      </c>
      <c r="D259" s="57" t="s">
        <v>63</v>
      </c>
      <c r="E259" s="16">
        <v>1</v>
      </c>
      <c r="F259" s="17"/>
      <c r="G259" s="16"/>
      <c r="H259" s="18"/>
      <c r="I259" s="18"/>
      <c r="J259" s="19">
        <v>1.0379</v>
      </c>
      <c r="K259" s="16"/>
      <c r="L259" s="20">
        <v>19002.0785</v>
      </c>
      <c r="M259" s="21">
        <v>20729.4242715</v>
      </c>
      <c r="N259" s="56">
        <v>18862.0785</v>
      </c>
      <c r="O259" s="22"/>
      <c r="P259" s="22"/>
      <c r="Q259" s="22"/>
      <c r="R259" s="22"/>
      <c r="S259" s="22"/>
      <c r="T259" s="22"/>
      <c r="U259" s="22"/>
      <c r="V259" s="22"/>
      <c r="W259" s="22"/>
      <c r="X259" s="22"/>
      <c r="Y259" s="22"/>
      <c r="Z259" s="22"/>
      <c r="AA259" s="23">
        <f t="shared" si="13"/>
        <v>3</v>
      </c>
      <c r="AB259" s="24">
        <f t="shared" si="14"/>
        <v>19531.2</v>
      </c>
      <c r="AC259" s="24">
        <f t="shared" si="15"/>
        <v>19531.2</v>
      </c>
      <c r="AD259" s="25">
        <f t="shared" si="16"/>
        <v>5.3251022991683463</v>
      </c>
    </row>
    <row r="260" spans="1:30" ht="25.5">
      <c r="A260" s="13">
        <v>243</v>
      </c>
      <c r="B260" s="14" t="s">
        <v>547</v>
      </c>
      <c r="C260" s="15" t="s">
        <v>548</v>
      </c>
      <c r="D260" s="57" t="s">
        <v>63</v>
      </c>
      <c r="E260" s="16">
        <v>1</v>
      </c>
      <c r="F260" s="17"/>
      <c r="G260" s="16"/>
      <c r="H260" s="18"/>
      <c r="I260" s="18"/>
      <c r="J260" s="19">
        <v>1.0379</v>
      </c>
      <c r="K260" s="16"/>
      <c r="L260" s="20">
        <v>5795</v>
      </c>
      <c r="M260" s="21">
        <v>6214.8450000000003</v>
      </c>
      <c r="N260" s="56">
        <v>5655</v>
      </c>
      <c r="O260" s="22"/>
      <c r="P260" s="22"/>
      <c r="Q260" s="22"/>
      <c r="R260" s="22"/>
      <c r="S260" s="22"/>
      <c r="T260" s="22"/>
      <c r="U260" s="22"/>
      <c r="V260" s="22"/>
      <c r="W260" s="22"/>
      <c r="X260" s="22"/>
      <c r="Y260" s="22"/>
      <c r="Z260" s="22"/>
      <c r="AA260" s="23">
        <f t="shared" si="13"/>
        <v>3</v>
      </c>
      <c r="AB260" s="24">
        <f t="shared" si="14"/>
        <v>5888.29</v>
      </c>
      <c r="AC260" s="24">
        <f t="shared" si="15"/>
        <v>5888.29</v>
      </c>
      <c r="AD260" s="25">
        <f t="shared" si="16"/>
        <v>4.9478944004916778</v>
      </c>
    </row>
    <row r="261" spans="1:30">
      <c r="A261" s="13">
        <v>244</v>
      </c>
      <c r="B261" s="14" t="s">
        <v>549</v>
      </c>
      <c r="C261" s="15" t="s">
        <v>550</v>
      </c>
      <c r="D261" s="57" t="s">
        <v>63</v>
      </c>
      <c r="E261" s="16">
        <v>1</v>
      </c>
      <c r="F261" s="17"/>
      <c r="G261" s="16"/>
      <c r="H261" s="18"/>
      <c r="I261" s="18"/>
      <c r="J261" s="19">
        <v>1.0379</v>
      </c>
      <c r="K261" s="16"/>
      <c r="L261" s="20">
        <v>2758.4535000000001</v>
      </c>
      <c r="M261" s="21">
        <v>2877.6803964999999</v>
      </c>
      <c r="N261" s="56">
        <v>2618.4535000000001</v>
      </c>
      <c r="O261" s="22"/>
      <c r="P261" s="22"/>
      <c r="Q261" s="22"/>
      <c r="R261" s="22"/>
      <c r="S261" s="22"/>
      <c r="T261" s="22"/>
      <c r="U261" s="22"/>
      <c r="V261" s="22"/>
      <c r="W261" s="22"/>
      <c r="X261" s="22"/>
      <c r="Y261" s="22"/>
      <c r="Z261" s="22"/>
      <c r="AA261" s="23">
        <f t="shared" si="13"/>
        <v>3</v>
      </c>
      <c r="AB261" s="24">
        <f t="shared" si="14"/>
        <v>2751.53</v>
      </c>
      <c r="AC261" s="24">
        <f t="shared" si="15"/>
        <v>2751.53</v>
      </c>
      <c r="AD261" s="25">
        <f t="shared" si="16"/>
        <v>4.7156343872899011</v>
      </c>
    </row>
    <row r="262" spans="1:30" ht="25.5">
      <c r="A262" s="13">
        <v>245</v>
      </c>
      <c r="B262" s="14" t="s">
        <v>551</v>
      </c>
      <c r="C262" s="15" t="s">
        <v>552</v>
      </c>
      <c r="D262" s="57" t="s">
        <v>63</v>
      </c>
      <c r="E262" s="16">
        <v>1</v>
      </c>
      <c r="F262" s="17"/>
      <c r="G262" s="16"/>
      <c r="H262" s="18"/>
      <c r="I262" s="18"/>
      <c r="J262" s="19">
        <v>1.0379</v>
      </c>
      <c r="K262" s="16"/>
      <c r="L262" s="20">
        <v>808.20349999999996</v>
      </c>
      <c r="M262" s="21">
        <v>734.35564650000003</v>
      </c>
      <c r="N262" s="56">
        <v>668.20349999999996</v>
      </c>
      <c r="O262" s="22"/>
      <c r="P262" s="22"/>
      <c r="Q262" s="22"/>
      <c r="R262" s="22"/>
      <c r="S262" s="22"/>
      <c r="T262" s="22"/>
      <c r="U262" s="22"/>
      <c r="V262" s="22"/>
      <c r="W262" s="22"/>
      <c r="X262" s="22"/>
      <c r="Y262" s="22"/>
      <c r="Z262" s="22"/>
      <c r="AA262" s="23">
        <f t="shared" si="13"/>
        <v>3</v>
      </c>
      <c r="AB262" s="24">
        <f t="shared" si="14"/>
        <v>736.93000000000006</v>
      </c>
      <c r="AC262" s="24">
        <f t="shared" si="15"/>
        <v>736.93000000000006</v>
      </c>
      <c r="AD262" s="25">
        <f t="shared" si="16"/>
        <v>9.5036493904425097</v>
      </c>
    </row>
    <row r="263" spans="1:30">
      <c r="A263" s="13">
        <v>246</v>
      </c>
      <c r="B263" s="14" t="s">
        <v>553</v>
      </c>
      <c r="C263" s="15" t="s">
        <v>554</v>
      </c>
      <c r="D263" s="57" t="s">
        <v>63</v>
      </c>
      <c r="E263" s="16">
        <v>1</v>
      </c>
      <c r="F263" s="17"/>
      <c r="G263" s="16"/>
      <c r="H263" s="18"/>
      <c r="I263" s="18"/>
      <c r="J263" s="19">
        <v>1.0379</v>
      </c>
      <c r="K263" s="16"/>
      <c r="L263" s="20">
        <v>213.25</v>
      </c>
      <c r="M263" s="21">
        <v>135.45175</v>
      </c>
      <c r="N263" s="56">
        <v>123.25</v>
      </c>
      <c r="O263" s="22"/>
      <c r="P263" s="22"/>
      <c r="Q263" s="22"/>
      <c r="R263" s="22"/>
      <c r="S263" s="22"/>
      <c r="T263" s="22"/>
      <c r="U263" s="22"/>
      <c r="V263" s="22"/>
      <c r="W263" s="22"/>
      <c r="X263" s="22"/>
      <c r="Y263" s="22"/>
      <c r="Z263" s="22"/>
      <c r="AA263" s="23">
        <f t="shared" si="13"/>
        <v>3</v>
      </c>
      <c r="AB263" s="24">
        <f t="shared" si="14"/>
        <v>157.32</v>
      </c>
      <c r="AC263" s="24">
        <f t="shared" si="15"/>
        <v>157.32</v>
      </c>
      <c r="AD263" s="25">
        <f t="shared" si="16"/>
        <v>31.033480035965695</v>
      </c>
    </row>
    <row r="264" spans="1:30" ht="25.5">
      <c r="A264" s="13">
        <v>247</v>
      </c>
      <c r="B264" s="14" t="s">
        <v>555</v>
      </c>
      <c r="C264" s="15" t="s">
        <v>556</v>
      </c>
      <c r="D264" s="57" t="s">
        <v>63</v>
      </c>
      <c r="E264" s="16">
        <v>1</v>
      </c>
      <c r="F264" s="17"/>
      <c r="G264" s="16"/>
      <c r="H264" s="18"/>
      <c r="I264" s="18"/>
      <c r="J264" s="19">
        <v>1.0379</v>
      </c>
      <c r="K264" s="16"/>
      <c r="L264" s="20">
        <v>4153.6000000000004</v>
      </c>
      <c r="M264" s="21">
        <v>4410.9463999999998</v>
      </c>
      <c r="N264" s="56">
        <v>4013.6</v>
      </c>
      <c r="O264" s="22"/>
      <c r="P264" s="22"/>
      <c r="Q264" s="22"/>
      <c r="R264" s="22"/>
      <c r="S264" s="22"/>
      <c r="T264" s="22"/>
      <c r="U264" s="22"/>
      <c r="V264" s="22"/>
      <c r="W264" s="22"/>
      <c r="X264" s="22"/>
      <c r="Y264" s="22"/>
      <c r="Z264" s="22"/>
      <c r="AA264" s="23">
        <f t="shared" si="13"/>
        <v>3</v>
      </c>
      <c r="AB264" s="24">
        <f t="shared" si="14"/>
        <v>4192.72</v>
      </c>
      <c r="AC264" s="24">
        <f t="shared" si="15"/>
        <v>4192.72</v>
      </c>
      <c r="AD264" s="25">
        <f t="shared" si="16"/>
        <v>4.8069142581995896</v>
      </c>
    </row>
    <row r="265" spans="1:30" ht="25.5">
      <c r="A265" s="13">
        <v>248</v>
      </c>
      <c r="B265" s="14" t="s">
        <v>557</v>
      </c>
      <c r="C265" s="15" t="s">
        <v>558</v>
      </c>
      <c r="D265" s="57" t="s">
        <v>63</v>
      </c>
      <c r="E265" s="16">
        <v>1</v>
      </c>
      <c r="F265" s="17"/>
      <c r="G265" s="16"/>
      <c r="H265" s="18"/>
      <c r="I265" s="18"/>
      <c r="J265" s="19">
        <v>1.0379</v>
      </c>
      <c r="K265" s="16"/>
      <c r="L265" s="20">
        <v>440.875</v>
      </c>
      <c r="M265" s="21">
        <v>330.66162500000002</v>
      </c>
      <c r="N265" s="56">
        <v>300.875</v>
      </c>
      <c r="O265" s="22"/>
      <c r="P265" s="22"/>
      <c r="Q265" s="22"/>
      <c r="R265" s="22"/>
      <c r="S265" s="22"/>
      <c r="T265" s="22"/>
      <c r="U265" s="22"/>
      <c r="V265" s="22"/>
      <c r="W265" s="22"/>
      <c r="X265" s="22"/>
      <c r="Y265" s="22"/>
      <c r="Z265" s="22"/>
      <c r="AA265" s="23">
        <f t="shared" si="13"/>
        <v>3</v>
      </c>
      <c r="AB265" s="24">
        <f t="shared" si="14"/>
        <v>357.48</v>
      </c>
      <c r="AC265" s="24">
        <f t="shared" si="15"/>
        <v>357.48</v>
      </c>
      <c r="AD265" s="25">
        <f t="shared" si="16"/>
        <v>20.630479286462478</v>
      </c>
    </row>
    <row r="266" spans="1:30" ht="25.5">
      <c r="A266" s="13">
        <v>249</v>
      </c>
      <c r="B266" s="14" t="s">
        <v>559</v>
      </c>
      <c r="C266" s="15" t="s">
        <v>560</v>
      </c>
      <c r="D266" s="57" t="s">
        <v>63</v>
      </c>
      <c r="E266" s="16">
        <v>1</v>
      </c>
      <c r="F266" s="17"/>
      <c r="G266" s="16"/>
      <c r="H266" s="18"/>
      <c r="I266" s="18"/>
      <c r="J266" s="19">
        <v>1.0379</v>
      </c>
      <c r="K266" s="16"/>
      <c r="L266" s="20">
        <v>925.42150000000004</v>
      </c>
      <c r="M266" s="21">
        <v>863.17822850000005</v>
      </c>
      <c r="N266" s="56">
        <v>785.42150000000004</v>
      </c>
      <c r="O266" s="22"/>
      <c r="P266" s="22"/>
      <c r="Q266" s="22"/>
      <c r="R266" s="22"/>
      <c r="S266" s="22"/>
      <c r="T266" s="22"/>
      <c r="U266" s="22"/>
      <c r="V266" s="22"/>
      <c r="W266" s="22"/>
      <c r="X266" s="22"/>
      <c r="Y266" s="22"/>
      <c r="Z266" s="22"/>
      <c r="AA266" s="23">
        <f t="shared" si="13"/>
        <v>3</v>
      </c>
      <c r="AB266" s="24">
        <f t="shared" si="14"/>
        <v>858.01</v>
      </c>
      <c r="AC266" s="24">
        <f t="shared" si="15"/>
        <v>858.01</v>
      </c>
      <c r="AD266" s="25">
        <f t="shared" si="16"/>
        <v>8.1750921421293441</v>
      </c>
    </row>
    <row r="267" spans="1:30" ht="25.5">
      <c r="A267" s="13">
        <v>250</v>
      </c>
      <c r="B267" s="14" t="s">
        <v>561</v>
      </c>
      <c r="C267" s="15" t="s">
        <v>562</v>
      </c>
      <c r="D267" s="57" t="s">
        <v>63</v>
      </c>
      <c r="E267" s="16">
        <v>1</v>
      </c>
      <c r="F267" s="17"/>
      <c r="G267" s="16"/>
      <c r="H267" s="18"/>
      <c r="I267" s="18"/>
      <c r="J267" s="19">
        <v>1.0379</v>
      </c>
      <c r="K267" s="16"/>
      <c r="L267" s="20">
        <v>1852.45</v>
      </c>
      <c r="M267" s="21">
        <v>1881.9825499999999</v>
      </c>
      <c r="N267" s="56">
        <v>1712.45</v>
      </c>
      <c r="O267" s="22"/>
      <c r="P267" s="22"/>
      <c r="Q267" s="22"/>
      <c r="R267" s="22"/>
      <c r="S267" s="22"/>
      <c r="T267" s="22"/>
      <c r="U267" s="22"/>
      <c r="V267" s="22"/>
      <c r="W267" s="22"/>
      <c r="X267" s="22"/>
      <c r="Y267" s="22"/>
      <c r="Z267" s="22"/>
      <c r="AA267" s="23">
        <f t="shared" si="13"/>
        <v>3</v>
      </c>
      <c r="AB267" s="24">
        <f t="shared" si="14"/>
        <v>1815.63</v>
      </c>
      <c r="AC267" s="24">
        <f t="shared" si="15"/>
        <v>1815.63</v>
      </c>
      <c r="AD267" s="25">
        <f t="shared" si="16"/>
        <v>4.9881437587808195</v>
      </c>
    </row>
    <row r="268" spans="1:30">
      <c r="A268" s="13">
        <v>251</v>
      </c>
      <c r="B268" s="14" t="s">
        <v>563</v>
      </c>
      <c r="C268" s="15" t="s">
        <v>564</v>
      </c>
      <c r="D268" s="57" t="s">
        <v>63</v>
      </c>
      <c r="E268" s="16">
        <v>1</v>
      </c>
      <c r="F268" s="17"/>
      <c r="G268" s="16"/>
      <c r="H268" s="18"/>
      <c r="I268" s="18"/>
      <c r="J268" s="19">
        <v>1.0379</v>
      </c>
      <c r="K268" s="16"/>
      <c r="L268" s="20">
        <v>7597.8284999999996</v>
      </c>
      <c r="M268" s="21">
        <v>8196.1535215000004</v>
      </c>
      <c r="N268" s="56">
        <v>7457.8284999999996</v>
      </c>
      <c r="O268" s="22"/>
      <c r="P268" s="22"/>
      <c r="Q268" s="22"/>
      <c r="R268" s="22"/>
      <c r="S268" s="22"/>
      <c r="T268" s="22"/>
      <c r="U268" s="22"/>
      <c r="V268" s="22"/>
      <c r="W268" s="22"/>
      <c r="X268" s="22"/>
      <c r="Y268" s="22"/>
      <c r="Z268" s="22"/>
      <c r="AA268" s="23">
        <f t="shared" si="13"/>
        <v>3</v>
      </c>
      <c r="AB268" s="24">
        <f t="shared" si="14"/>
        <v>7750.6100000000006</v>
      </c>
      <c r="AC268" s="24">
        <f t="shared" si="15"/>
        <v>7750.6100000000006</v>
      </c>
      <c r="AD268" s="25">
        <f t="shared" si="16"/>
        <v>5.0596756058575494</v>
      </c>
    </row>
    <row r="269" spans="1:30" ht="25.5">
      <c r="A269" s="13">
        <v>252</v>
      </c>
      <c r="B269" s="14" t="s">
        <v>565</v>
      </c>
      <c r="C269" s="15" t="s">
        <v>566</v>
      </c>
      <c r="D269" s="57" t="s">
        <v>63</v>
      </c>
      <c r="E269" s="16">
        <v>1</v>
      </c>
      <c r="F269" s="17"/>
      <c r="G269" s="16"/>
      <c r="H269" s="18"/>
      <c r="I269" s="18"/>
      <c r="J269" s="19">
        <v>1.0379</v>
      </c>
      <c r="K269" s="16"/>
      <c r="L269" s="20">
        <v>4201.2034999999996</v>
      </c>
      <c r="M269" s="21">
        <v>4463.2626465000003</v>
      </c>
      <c r="N269" s="56">
        <v>4061.2035000000001</v>
      </c>
      <c r="O269" s="22"/>
      <c r="P269" s="22"/>
      <c r="Q269" s="22"/>
      <c r="R269" s="22"/>
      <c r="S269" s="22"/>
      <c r="T269" s="22"/>
      <c r="U269" s="22"/>
      <c r="V269" s="22"/>
      <c r="W269" s="22"/>
      <c r="X269" s="22"/>
      <c r="Y269" s="22"/>
      <c r="Z269" s="22"/>
      <c r="AA269" s="23">
        <f t="shared" si="13"/>
        <v>3</v>
      </c>
      <c r="AB269" s="24">
        <f t="shared" si="14"/>
        <v>4241.8900000000003</v>
      </c>
      <c r="AC269" s="24">
        <f t="shared" si="15"/>
        <v>4241.8900000000003</v>
      </c>
      <c r="AD269" s="25">
        <f t="shared" si="16"/>
        <v>4.8113967745780837</v>
      </c>
    </row>
    <row r="270" spans="1:30" ht="25.5">
      <c r="A270" s="13">
        <v>253</v>
      </c>
      <c r="B270" s="14" t="s">
        <v>567</v>
      </c>
      <c r="C270" s="15" t="s">
        <v>568</v>
      </c>
      <c r="D270" s="57" t="s">
        <v>63</v>
      </c>
      <c r="E270" s="16">
        <v>1</v>
      </c>
      <c r="F270" s="17"/>
      <c r="G270" s="16"/>
      <c r="H270" s="18"/>
      <c r="I270" s="18"/>
      <c r="J270" s="19">
        <v>1.0379</v>
      </c>
      <c r="K270" s="16"/>
      <c r="L270" s="20">
        <v>3981.05</v>
      </c>
      <c r="M270" s="21">
        <v>4221.3139499999997</v>
      </c>
      <c r="N270" s="56">
        <v>3841.05</v>
      </c>
      <c r="O270" s="22"/>
      <c r="P270" s="22"/>
      <c r="Q270" s="22"/>
      <c r="R270" s="22"/>
      <c r="S270" s="22"/>
      <c r="T270" s="22"/>
      <c r="U270" s="22"/>
      <c r="V270" s="22"/>
      <c r="W270" s="22"/>
      <c r="X270" s="22"/>
      <c r="Y270" s="22"/>
      <c r="Z270" s="22"/>
      <c r="AA270" s="23">
        <f t="shared" si="13"/>
        <v>3</v>
      </c>
      <c r="AB270" s="24">
        <f t="shared" si="14"/>
        <v>4014.48</v>
      </c>
      <c r="AC270" s="24">
        <f t="shared" si="15"/>
        <v>4014.48</v>
      </c>
      <c r="AD270" s="25">
        <f t="shared" si="16"/>
        <v>4.7907176464109487</v>
      </c>
    </row>
    <row r="271" spans="1:30" ht="25.5">
      <c r="A271" s="13">
        <v>254</v>
      </c>
      <c r="B271" s="14" t="s">
        <v>569</v>
      </c>
      <c r="C271" s="15" t="s">
        <v>570</v>
      </c>
      <c r="D271" s="57" t="s">
        <v>63</v>
      </c>
      <c r="E271" s="16">
        <v>1</v>
      </c>
      <c r="F271" s="17"/>
      <c r="G271" s="16"/>
      <c r="H271" s="18"/>
      <c r="I271" s="18"/>
      <c r="J271" s="19">
        <v>1.0379</v>
      </c>
      <c r="K271" s="16"/>
      <c r="L271" s="20">
        <v>1808.7035000000001</v>
      </c>
      <c r="M271" s="21">
        <v>1833.9051465</v>
      </c>
      <c r="N271" s="56">
        <v>1668.7035000000001</v>
      </c>
      <c r="O271" s="22"/>
      <c r="P271" s="22"/>
      <c r="Q271" s="22"/>
      <c r="R271" s="22"/>
      <c r="S271" s="22"/>
      <c r="T271" s="22"/>
      <c r="U271" s="22"/>
      <c r="V271" s="22"/>
      <c r="W271" s="22"/>
      <c r="X271" s="22"/>
      <c r="Y271" s="22"/>
      <c r="Z271" s="22"/>
      <c r="AA271" s="23">
        <f t="shared" si="13"/>
        <v>3</v>
      </c>
      <c r="AB271" s="24">
        <f t="shared" si="14"/>
        <v>1770.44</v>
      </c>
      <c r="AC271" s="24">
        <f t="shared" si="15"/>
        <v>1770.44</v>
      </c>
      <c r="AD271" s="25">
        <f t="shared" si="16"/>
        <v>5.0270363285764583</v>
      </c>
    </row>
    <row r="272" spans="1:30" ht="25.5">
      <c r="A272" s="13">
        <v>255</v>
      </c>
      <c r="B272" s="14" t="s">
        <v>571</v>
      </c>
      <c r="C272" s="15" t="s">
        <v>572</v>
      </c>
      <c r="D272" s="57" t="s">
        <v>118</v>
      </c>
      <c r="E272" s="16">
        <v>1</v>
      </c>
      <c r="F272" s="17"/>
      <c r="G272" s="16"/>
      <c r="H272" s="18"/>
      <c r="I272" s="18"/>
      <c r="J272" s="19">
        <v>1.0379</v>
      </c>
      <c r="K272" s="16"/>
      <c r="L272" s="20">
        <v>919.375</v>
      </c>
      <c r="M272" s="21">
        <v>856.53312500000004</v>
      </c>
      <c r="N272" s="56">
        <v>779.375</v>
      </c>
      <c r="O272" s="22"/>
      <c r="P272" s="22"/>
      <c r="Q272" s="22"/>
      <c r="R272" s="22"/>
      <c r="S272" s="22"/>
      <c r="T272" s="22"/>
      <c r="U272" s="22"/>
      <c r="V272" s="22"/>
      <c r="W272" s="22"/>
      <c r="X272" s="22"/>
      <c r="Y272" s="22"/>
      <c r="Z272" s="22"/>
      <c r="AA272" s="23">
        <f t="shared" si="13"/>
        <v>3</v>
      </c>
      <c r="AB272" s="24">
        <f t="shared" si="14"/>
        <v>851.77</v>
      </c>
      <c r="AC272" s="24">
        <f t="shared" si="15"/>
        <v>851.77</v>
      </c>
      <c r="AD272" s="25">
        <f t="shared" si="16"/>
        <v>8.2324912720500816</v>
      </c>
    </row>
    <row r="273" spans="1:30" ht="25.5">
      <c r="A273" s="13">
        <v>256</v>
      </c>
      <c r="B273" s="14" t="s">
        <v>573</v>
      </c>
      <c r="C273" s="15" t="s">
        <v>574</v>
      </c>
      <c r="D273" s="57" t="s">
        <v>63</v>
      </c>
      <c r="E273" s="16">
        <v>1</v>
      </c>
      <c r="F273" s="17"/>
      <c r="G273" s="16"/>
      <c r="H273" s="18"/>
      <c r="I273" s="18"/>
      <c r="J273" s="19">
        <v>1.0379</v>
      </c>
      <c r="K273" s="16"/>
      <c r="L273" s="20">
        <v>401</v>
      </c>
      <c r="M273" s="21">
        <v>286.839</v>
      </c>
      <c r="N273" s="56">
        <v>261</v>
      </c>
      <c r="O273" s="22"/>
      <c r="P273" s="22"/>
      <c r="Q273" s="22"/>
      <c r="R273" s="22"/>
      <c r="S273" s="22"/>
      <c r="T273" s="22"/>
      <c r="U273" s="22"/>
      <c r="V273" s="22"/>
      <c r="W273" s="22"/>
      <c r="X273" s="22"/>
      <c r="Y273" s="22"/>
      <c r="Z273" s="22"/>
      <c r="AA273" s="23">
        <f t="shared" si="13"/>
        <v>3</v>
      </c>
      <c r="AB273" s="24">
        <f t="shared" si="14"/>
        <v>316.28000000000003</v>
      </c>
      <c r="AC273" s="24">
        <f t="shared" si="15"/>
        <v>316.28000000000003</v>
      </c>
      <c r="AD273" s="25">
        <f t="shared" si="16"/>
        <v>23.554684445745821</v>
      </c>
    </row>
    <row r="274" spans="1:30" ht="25.5">
      <c r="A274" s="13">
        <v>257</v>
      </c>
      <c r="B274" s="14" t="s">
        <v>575</v>
      </c>
      <c r="C274" s="15" t="s">
        <v>576</v>
      </c>
      <c r="D274" s="57" t="s">
        <v>63</v>
      </c>
      <c r="E274" s="16">
        <v>1</v>
      </c>
      <c r="F274" s="17"/>
      <c r="G274" s="16"/>
      <c r="H274" s="18"/>
      <c r="I274" s="18"/>
      <c r="J274" s="19">
        <v>1.0379</v>
      </c>
      <c r="K274" s="16"/>
      <c r="L274" s="20">
        <v>48306.578500000003</v>
      </c>
      <c r="M274" s="21">
        <v>52935.069771499999</v>
      </c>
      <c r="N274" s="56">
        <v>48166.578500000003</v>
      </c>
      <c r="O274" s="22"/>
      <c r="P274" s="22"/>
      <c r="Q274" s="22"/>
      <c r="R274" s="22"/>
      <c r="S274" s="22"/>
      <c r="T274" s="22"/>
      <c r="U274" s="22"/>
      <c r="V274" s="22"/>
      <c r="W274" s="22"/>
      <c r="X274" s="22"/>
      <c r="Y274" s="22"/>
      <c r="Z274" s="22"/>
      <c r="AA274" s="23">
        <f t="shared" ref="AA274:AA280" si="17">COUNTIF(K274:Z274,"&gt;0")</f>
        <v>3</v>
      </c>
      <c r="AB274" s="24">
        <f t="shared" ref="AB274:AB280" si="18">CEILING(SUM(K274:Z274)/COUNTIF(K274:Z274,"&gt;0"),0.01)</f>
        <v>49802.75</v>
      </c>
      <c r="AC274" s="24">
        <f t="shared" ref="AC274:AC280" si="19">AB274*E274</f>
        <v>49802.75</v>
      </c>
      <c r="AD274" s="25">
        <f t="shared" ref="AD274:AD280" si="20">STDEV(K274:Z274)/AB274*100</f>
        <v>5.4486513647431432</v>
      </c>
    </row>
    <row r="275" spans="1:30">
      <c r="A275" s="13">
        <v>258</v>
      </c>
      <c r="B275" s="14" t="s">
        <v>577</v>
      </c>
      <c r="C275" s="15" t="s">
        <v>578</v>
      </c>
      <c r="D275" s="57" t="s">
        <v>63</v>
      </c>
      <c r="E275" s="16">
        <v>1</v>
      </c>
      <c r="F275" s="17"/>
      <c r="G275" s="16"/>
      <c r="H275" s="18"/>
      <c r="I275" s="18"/>
      <c r="J275" s="19">
        <v>1.0379</v>
      </c>
      <c r="K275" s="16"/>
      <c r="L275" s="20">
        <v>50442.921499999997</v>
      </c>
      <c r="M275" s="21">
        <v>55282.910728499999</v>
      </c>
      <c r="N275" s="56">
        <v>50302.921499999997</v>
      </c>
      <c r="O275" s="22"/>
      <c r="P275" s="22"/>
      <c r="Q275" s="22"/>
      <c r="R275" s="22"/>
      <c r="S275" s="22"/>
      <c r="T275" s="22"/>
      <c r="U275" s="22"/>
      <c r="V275" s="22"/>
      <c r="W275" s="22"/>
      <c r="X275" s="22"/>
      <c r="Y275" s="22"/>
      <c r="Z275" s="22"/>
      <c r="AA275" s="23">
        <f t="shared" si="17"/>
        <v>3</v>
      </c>
      <c r="AB275" s="24">
        <f t="shared" si="18"/>
        <v>52009.590000000004</v>
      </c>
      <c r="AC275" s="24">
        <f t="shared" si="19"/>
        <v>52009.590000000004</v>
      </c>
      <c r="AD275" s="25">
        <f t="shared" si="20"/>
        <v>5.4521632156415665</v>
      </c>
    </row>
    <row r="276" spans="1:30" ht="25.5">
      <c r="A276" s="13">
        <v>259</v>
      </c>
      <c r="B276" s="14" t="s">
        <v>579</v>
      </c>
      <c r="C276" s="15" t="s">
        <v>580</v>
      </c>
      <c r="D276" s="57" t="s">
        <v>63</v>
      </c>
      <c r="E276" s="16">
        <v>1</v>
      </c>
      <c r="F276" s="17"/>
      <c r="G276" s="16"/>
      <c r="H276" s="18"/>
      <c r="I276" s="18"/>
      <c r="J276" s="19">
        <v>1.0379</v>
      </c>
      <c r="K276" s="16"/>
      <c r="L276" s="20">
        <v>19151.9215</v>
      </c>
      <c r="M276" s="21">
        <v>20894.101728500002</v>
      </c>
      <c r="N276" s="56">
        <v>19011.9215</v>
      </c>
      <c r="O276" s="22"/>
      <c r="P276" s="22"/>
      <c r="Q276" s="22"/>
      <c r="R276" s="22"/>
      <c r="S276" s="22"/>
      <c r="T276" s="22"/>
      <c r="U276" s="22"/>
      <c r="V276" s="22"/>
      <c r="W276" s="22"/>
      <c r="X276" s="22"/>
      <c r="Y276" s="22"/>
      <c r="Z276" s="22"/>
      <c r="AA276" s="23">
        <f t="shared" si="17"/>
        <v>3</v>
      </c>
      <c r="AB276" s="24">
        <f t="shared" si="18"/>
        <v>19685.990000000002</v>
      </c>
      <c r="AC276" s="24">
        <f t="shared" si="19"/>
        <v>19685.990000000002</v>
      </c>
      <c r="AD276" s="25">
        <f t="shared" si="20"/>
        <v>5.3266398902670087</v>
      </c>
    </row>
    <row r="277" spans="1:30" ht="25.5">
      <c r="A277" s="13">
        <v>260</v>
      </c>
      <c r="B277" s="14" t="s">
        <v>581</v>
      </c>
      <c r="C277" s="15" t="s">
        <v>582</v>
      </c>
      <c r="D277" s="57" t="s">
        <v>63</v>
      </c>
      <c r="E277" s="16">
        <v>1</v>
      </c>
      <c r="F277" s="17"/>
      <c r="G277" s="16"/>
      <c r="H277" s="18"/>
      <c r="I277" s="18"/>
      <c r="J277" s="19">
        <v>1.0379</v>
      </c>
      <c r="K277" s="16"/>
      <c r="L277" s="20">
        <v>35462</v>
      </c>
      <c r="M277" s="21">
        <v>38818.877999999997</v>
      </c>
      <c r="N277" s="56">
        <v>35322</v>
      </c>
      <c r="O277" s="22"/>
      <c r="P277" s="22"/>
      <c r="Q277" s="22"/>
      <c r="R277" s="22"/>
      <c r="S277" s="22"/>
      <c r="T277" s="22"/>
      <c r="U277" s="22"/>
      <c r="V277" s="22"/>
      <c r="W277" s="22"/>
      <c r="X277" s="22"/>
      <c r="Y277" s="22"/>
      <c r="Z277" s="22"/>
      <c r="AA277" s="23">
        <f t="shared" si="17"/>
        <v>3</v>
      </c>
      <c r="AB277" s="24">
        <f t="shared" si="18"/>
        <v>36534.300000000003</v>
      </c>
      <c r="AC277" s="24">
        <f t="shared" si="19"/>
        <v>36534.300000000003</v>
      </c>
      <c r="AD277" s="25">
        <f t="shared" si="20"/>
        <v>5.4188717308594452</v>
      </c>
    </row>
    <row r="278" spans="1:30" ht="25.5">
      <c r="A278" s="13">
        <v>261</v>
      </c>
      <c r="B278" s="14" t="s">
        <v>583</v>
      </c>
      <c r="C278" s="15" t="s">
        <v>584</v>
      </c>
      <c r="D278" s="57" t="s">
        <v>63</v>
      </c>
      <c r="E278" s="16">
        <v>1</v>
      </c>
      <c r="F278" s="17"/>
      <c r="G278" s="16"/>
      <c r="H278" s="18"/>
      <c r="I278" s="18"/>
      <c r="J278" s="19">
        <v>1.0379</v>
      </c>
      <c r="K278" s="16"/>
      <c r="L278" s="20">
        <v>510.95350000000002</v>
      </c>
      <c r="M278" s="21">
        <v>469.95350000000002</v>
      </c>
      <c r="N278" s="56">
        <v>370.95350000000002</v>
      </c>
      <c r="O278" s="22"/>
      <c r="P278" s="22"/>
      <c r="Q278" s="22"/>
      <c r="R278" s="22"/>
      <c r="S278" s="22"/>
      <c r="T278" s="22"/>
      <c r="U278" s="22"/>
      <c r="V278" s="22"/>
      <c r="W278" s="22"/>
      <c r="X278" s="22"/>
      <c r="Y278" s="22"/>
      <c r="Z278" s="22"/>
      <c r="AA278" s="23">
        <f t="shared" si="17"/>
        <v>3</v>
      </c>
      <c r="AB278" s="24">
        <f t="shared" si="18"/>
        <v>450.63</v>
      </c>
      <c r="AC278" s="24">
        <f t="shared" si="19"/>
        <v>450.63</v>
      </c>
      <c r="AD278" s="25">
        <f t="shared" si="20"/>
        <v>15.971979791165133</v>
      </c>
    </row>
    <row r="279" spans="1:30" ht="25.5">
      <c r="A279" s="13">
        <v>262</v>
      </c>
      <c r="B279" s="14" t="s">
        <v>585</v>
      </c>
      <c r="C279" s="15" t="s">
        <v>586</v>
      </c>
      <c r="D279" s="57" t="s">
        <v>63</v>
      </c>
      <c r="E279" s="16">
        <v>1</v>
      </c>
      <c r="F279" s="17"/>
      <c r="G279" s="16"/>
      <c r="H279" s="18"/>
      <c r="I279" s="18"/>
      <c r="J279" s="19">
        <v>1.0379</v>
      </c>
      <c r="K279" s="16"/>
      <c r="L279" s="20">
        <v>774.95500000000004</v>
      </c>
      <c r="M279" s="21">
        <v>733.95500000000004</v>
      </c>
      <c r="N279" s="56">
        <v>634.95500000000004</v>
      </c>
      <c r="O279" s="22"/>
      <c r="P279" s="22"/>
      <c r="Q279" s="22"/>
      <c r="R279" s="22"/>
      <c r="S279" s="22"/>
      <c r="T279" s="22"/>
      <c r="U279" s="22"/>
      <c r="V279" s="22"/>
      <c r="W279" s="22"/>
      <c r="X279" s="22"/>
      <c r="Y279" s="22"/>
      <c r="Z279" s="22"/>
      <c r="AA279" s="23">
        <f t="shared" si="17"/>
        <v>3</v>
      </c>
      <c r="AB279" s="24">
        <f t="shared" si="18"/>
        <v>714.63</v>
      </c>
      <c r="AC279" s="24">
        <f t="shared" si="19"/>
        <v>714.63</v>
      </c>
      <c r="AD279" s="25">
        <f t="shared" si="20"/>
        <v>10.071580053024002</v>
      </c>
    </row>
    <row r="280" spans="1:30">
      <c r="A280" s="13">
        <v>263</v>
      </c>
      <c r="B280" s="14" t="s">
        <v>587</v>
      </c>
      <c r="C280" s="15" t="s">
        <v>588</v>
      </c>
      <c r="D280" s="57" t="s">
        <v>63</v>
      </c>
      <c r="E280" s="16">
        <v>1</v>
      </c>
      <c r="F280" s="17"/>
      <c r="G280" s="16"/>
      <c r="H280" s="18"/>
      <c r="I280" s="18"/>
      <c r="J280" s="19">
        <v>1.0379</v>
      </c>
      <c r="K280" s="16"/>
      <c r="L280" s="20">
        <v>817.26599999999996</v>
      </c>
      <c r="M280" s="21">
        <v>776.26599999999996</v>
      </c>
      <c r="N280" s="56">
        <v>677.26599999999996</v>
      </c>
      <c r="O280" s="22"/>
      <c r="P280" s="22"/>
      <c r="Q280" s="22"/>
      <c r="R280" s="22"/>
      <c r="S280" s="22"/>
      <c r="T280" s="22"/>
      <c r="U280" s="22"/>
      <c r="V280" s="22"/>
      <c r="W280" s="22"/>
      <c r="X280" s="22"/>
      <c r="Y280" s="22"/>
      <c r="Z280" s="22"/>
      <c r="AA280" s="23">
        <f t="shared" si="17"/>
        <v>3</v>
      </c>
      <c r="AB280" s="24">
        <f t="shared" si="18"/>
        <v>756.94</v>
      </c>
      <c r="AC280" s="24">
        <f t="shared" si="19"/>
        <v>756.94</v>
      </c>
      <c r="AD280" s="25">
        <f t="shared" si="20"/>
        <v>9.5086179265102952</v>
      </c>
    </row>
    <row r="281" spans="1:30" ht="12.75" customHeight="1">
      <c r="A281" s="26"/>
      <c r="B281" s="27"/>
      <c r="C281" s="45" t="s">
        <v>589</v>
      </c>
      <c r="D281" s="45"/>
      <c r="E281" s="45"/>
      <c r="F281" s="45"/>
      <c r="G281" s="45"/>
      <c r="H281" s="45"/>
      <c r="I281" s="45"/>
      <c r="J281" s="45"/>
      <c r="K281" s="45"/>
      <c r="L281" s="45"/>
      <c r="M281" s="45"/>
      <c r="N281" s="28"/>
      <c r="O281" s="28"/>
      <c r="P281" s="28"/>
      <c r="Q281" s="28"/>
      <c r="R281" s="28"/>
      <c r="S281" s="28"/>
      <c r="T281" s="28"/>
      <c r="U281" s="28"/>
      <c r="V281" s="28"/>
      <c r="W281" s="28"/>
      <c r="X281" s="28"/>
      <c r="Y281" s="28"/>
      <c r="Z281" s="28"/>
      <c r="AA281" s="28"/>
      <c r="AB281" s="29"/>
      <c r="AC281" s="29">
        <f>SUM(AC18:AC280)</f>
        <v>720977.91999999958</v>
      </c>
      <c r="AD281" s="30"/>
    </row>
    <row r="282" spans="1:30">
      <c r="C282" s="31"/>
      <c r="D282" s="31"/>
      <c r="E282" s="31"/>
      <c r="F282" s="31"/>
      <c r="G282" s="31"/>
      <c r="H282" s="31"/>
      <c r="I282" s="31"/>
      <c r="J282" s="31"/>
      <c r="K282" s="31"/>
      <c r="L282" s="31"/>
      <c r="M282" s="31"/>
      <c r="N282" s="31"/>
      <c r="O282" s="31"/>
      <c r="P282" s="31"/>
      <c r="Q282" s="31"/>
      <c r="R282" s="31"/>
      <c r="S282" s="31"/>
      <c r="T282" s="31"/>
      <c r="U282" s="31"/>
      <c r="V282" s="31"/>
      <c r="W282" s="31"/>
      <c r="X282" s="31"/>
      <c r="Y282" s="31"/>
      <c r="Z282" s="31"/>
      <c r="AA282" s="31"/>
      <c r="AB282" s="32"/>
    </row>
    <row r="283" spans="1:30" s="33" customFormat="1" ht="15.75">
      <c r="C283" s="34" t="s">
        <v>590</v>
      </c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  <c r="AA283" s="1"/>
    </row>
    <row r="284" spans="1:30" s="33" customFormat="1" ht="15.75"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  <c r="AA284" s="1"/>
    </row>
    <row r="285" spans="1:30" s="33" customFormat="1" ht="15.75">
      <c r="C285" s="35">
        <v>44832</v>
      </c>
      <c r="D285" s="36"/>
      <c r="E285" s="36"/>
      <c r="F285" s="42" t="s">
        <v>591</v>
      </c>
      <c r="G285" s="42"/>
      <c r="H285" s="42"/>
      <c r="I285" s="42"/>
      <c r="J285" s="42"/>
      <c r="K285" s="37"/>
      <c r="L285" s="42"/>
      <c r="M285" s="42"/>
      <c r="N285" s="42"/>
      <c r="O285" s="38"/>
      <c r="P285" s="38"/>
      <c r="Q285" s="1"/>
      <c r="R285" s="1"/>
      <c r="S285" s="1"/>
      <c r="T285" s="1"/>
      <c r="U285" s="1"/>
      <c r="V285" s="36"/>
      <c r="W285" s="36"/>
      <c r="X285" s="36"/>
      <c r="Y285" s="36"/>
      <c r="Z285" s="36"/>
      <c r="AA285" s="36"/>
      <c r="AB285" s="36"/>
      <c r="AC285" s="39"/>
    </row>
    <row r="286" spans="1:30" s="33" customFormat="1" ht="15.75">
      <c r="C286" s="40" t="s">
        <v>592</v>
      </c>
      <c r="D286" s="36"/>
      <c r="E286" s="36"/>
      <c r="F286" s="43" t="s">
        <v>593</v>
      </c>
      <c r="G286" s="43"/>
      <c r="H286" s="43"/>
      <c r="I286" s="43"/>
      <c r="J286" s="43"/>
      <c r="K286" s="1"/>
      <c r="L286" s="44" t="s">
        <v>594</v>
      </c>
      <c r="M286" s="44"/>
      <c r="N286" s="44"/>
      <c r="O286" s="38"/>
      <c r="P286" s="38"/>
      <c r="Q286" s="1"/>
      <c r="R286" s="1"/>
      <c r="S286" s="1"/>
      <c r="T286" s="1"/>
      <c r="U286" s="1"/>
      <c r="V286" s="36"/>
      <c r="W286" s="36"/>
      <c r="X286" s="36"/>
      <c r="Y286" s="36"/>
      <c r="Z286" s="36"/>
      <c r="AA286" s="36"/>
      <c r="AB286" s="36"/>
    </row>
    <row r="287" spans="1:30">
      <c r="C287" s="41"/>
      <c r="V287" s="37"/>
      <c r="W287" s="37"/>
      <c r="X287" s="37"/>
      <c r="Y287" s="37"/>
      <c r="Z287" s="37"/>
      <c r="AA287" s="37"/>
      <c r="AB287" s="37"/>
    </row>
    <row r="288" spans="1:30">
      <c r="C288" s="34" t="s">
        <v>595</v>
      </c>
      <c r="V288" s="37"/>
      <c r="W288" s="37"/>
      <c r="X288" s="37"/>
      <c r="Y288" s="37"/>
      <c r="Z288" s="37"/>
      <c r="AA288" s="37"/>
      <c r="AB288" s="37"/>
    </row>
    <row r="289" spans="3:30">
      <c r="V289" s="37"/>
      <c r="W289" s="37"/>
      <c r="X289" s="37"/>
      <c r="Y289" s="37"/>
      <c r="Z289" s="37"/>
      <c r="AA289" s="37"/>
      <c r="AB289" s="37"/>
    </row>
    <row r="290" spans="3:30">
      <c r="C290" s="35">
        <v>44832</v>
      </c>
      <c r="D290" s="36"/>
      <c r="E290" s="36"/>
      <c r="F290" s="42" t="s">
        <v>601</v>
      </c>
      <c r="G290" s="42"/>
      <c r="H290" s="42"/>
      <c r="I290" s="42"/>
      <c r="J290" s="42"/>
      <c r="K290" s="37"/>
      <c r="L290" s="42"/>
      <c r="M290" s="42"/>
      <c r="N290" s="42"/>
      <c r="O290" s="38"/>
      <c r="P290" s="38"/>
      <c r="V290" s="36"/>
      <c r="W290" s="36"/>
      <c r="X290" s="36"/>
      <c r="Y290" s="36"/>
      <c r="Z290" s="36"/>
      <c r="AA290" s="36"/>
      <c r="AB290" s="36"/>
    </row>
    <row r="291" spans="3:30">
      <c r="C291" s="40" t="s">
        <v>592</v>
      </c>
      <c r="D291" s="36"/>
      <c r="E291" s="36"/>
      <c r="F291" s="43" t="s">
        <v>593</v>
      </c>
      <c r="G291" s="43"/>
      <c r="H291" s="43"/>
      <c r="I291" s="43"/>
      <c r="J291" s="43"/>
      <c r="L291" s="44" t="s">
        <v>594</v>
      </c>
      <c r="M291" s="44"/>
      <c r="N291" s="44"/>
      <c r="O291" s="38"/>
      <c r="P291" s="38"/>
      <c r="V291" s="36"/>
      <c r="W291" s="36"/>
      <c r="X291" s="36"/>
      <c r="Y291" s="36"/>
      <c r="Z291" s="36"/>
      <c r="AA291" s="36"/>
      <c r="AB291" s="36"/>
    </row>
    <row r="294" spans="3:30">
      <c r="C294" s="34" t="s">
        <v>596</v>
      </c>
    </row>
    <row r="296" spans="3:30">
      <c r="C296" s="42"/>
      <c r="D296" s="42"/>
      <c r="E296" s="42"/>
      <c r="F296" s="42"/>
      <c r="G296" s="42"/>
      <c r="H296" s="42"/>
      <c r="I296" s="42"/>
      <c r="J296" s="42"/>
      <c r="K296" s="42"/>
      <c r="L296" s="42"/>
      <c r="M296" s="42"/>
      <c r="N296" s="42"/>
      <c r="O296" s="42"/>
      <c r="P296" s="42"/>
      <c r="Q296" s="42"/>
      <c r="R296" s="42"/>
      <c r="S296" s="42"/>
      <c r="T296" s="42"/>
      <c r="U296" s="42"/>
      <c r="V296" s="42"/>
      <c r="W296" s="42"/>
      <c r="X296" s="42"/>
      <c r="Y296" s="42"/>
      <c r="Z296" s="42"/>
      <c r="AA296" s="42"/>
      <c r="AB296" s="42"/>
      <c r="AC296" s="42"/>
      <c r="AD296" s="42"/>
    </row>
  </sheetData>
  <autoFilter ref="A17:AD281"/>
  <mergeCells count="38">
    <mergeCell ref="C4:AC4"/>
    <mergeCell ref="D6:AC6"/>
    <mergeCell ref="D7:AC7"/>
    <mergeCell ref="D8:AC8"/>
    <mergeCell ref="D9:AC9"/>
    <mergeCell ref="D10:AC10"/>
    <mergeCell ref="D11:AC11"/>
    <mergeCell ref="D12:AC12"/>
    <mergeCell ref="A14:A16"/>
    <mergeCell ref="B14:B16"/>
    <mergeCell ref="C14:C16"/>
    <mergeCell ref="D14:D16"/>
    <mergeCell ref="E14:E16"/>
    <mergeCell ref="F14:I14"/>
    <mergeCell ref="J14:J16"/>
    <mergeCell ref="K14:K16"/>
    <mergeCell ref="L14:Z14"/>
    <mergeCell ref="AA14:AA16"/>
    <mergeCell ref="AB14:AB16"/>
    <mergeCell ref="AC14:AC16"/>
    <mergeCell ref="AD14:AD16"/>
    <mergeCell ref="F15:F16"/>
    <mergeCell ref="G15:G16"/>
    <mergeCell ref="H15:H16"/>
    <mergeCell ref="I15:I16"/>
    <mergeCell ref="L15:P15"/>
    <mergeCell ref="Q15:U15"/>
    <mergeCell ref="V15:Z15"/>
    <mergeCell ref="C281:M281"/>
    <mergeCell ref="F285:J285"/>
    <mergeCell ref="L285:N285"/>
    <mergeCell ref="F286:J286"/>
    <mergeCell ref="L286:N286"/>
    <mergeCell ref="F290:J290"/>
    <mergeCell ref="L290:N290"/>
    <mergeCell ref="F291:J291"/>
    <mergeCell ref="L291:N291"/>
    <mergeCell ref="C296:AD296"/>
  </mergeCells>
  <dataValidations count="1">
    <dataValidation type="list" allowBlank="1" showInputMessage="1" showErrorMessage="1" sqref="E7:AC7">
      <formula1>подгруппа</formula1>
      <formula2>0</formula2>
    </dataValidation>
  </dataValidations>
  <pageMargins left="0.23611111111111099" right="0" top="0.39374999999999999" bottom="0.39374999999999999" header="0.511811023622047" footer="0.511811023622047"/>
  <pageSetup paperSize="8" scale="78" fitToHeight="0" orientation="landscape" horizontalDpi="300" verticalDpi="300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217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Обоснование</vt:lpstr>
      <vt:lpstr>Обоснование!Область_печати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Microsoft Corporation</dc:creator>
  <dc:description/>
  <cp:lastModifiedBy>mPenkova</cp:lastModifiedBy>
  <cp:revision>31</cp:revision>
  <cp:lastPrinted>2022-03-16T05:04:40Z</cp:lastPrinted>
  <dcterms:created xsi:type="dcterms:W3CDTF">1996-10-08T23:32:33Z</dcterms:created>
  <dcterms:modified xsi:type="dcterms:W3CDTF">2022-10-04T11:42:31Z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0x010100C5C28DEBDB15EA44A6166D9FB5FB1653</vt:lpwstr>
  </property>
  <property fmtid="{D5CDD505-2E9C-101B-9397-08002B2CF9AE}" pid="3" name="HyperlinksChanged">
    <vt:bool>false</vt:bool>
  </property>
  <property fmtid="{D5CDD505-2E9C-101B-9397-08002B2CF9AE}" pid="4" name="LinksUpToDate">
    <vt:bool>false</vt:bool>
  </property>
  <property fmtid="{D5CDD505-2E9C-101B-9397-08002B2CF9AE}" pid="5" name="ScaleCrop">
    <vt:bool>false</vt:bool>
  </property>
  <property fmtid="{D5CDD505-2E9C-101B-9397-08002B2CF9AE}" pid="6" name="ShareDoc">
    <vt:bool>false</vt:bool>
  </property>
</Properties>
</file>